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60" tabRatio="889" activeTab="1"/>
  </bookViews>
  <sheets>
    <sheet name="ekamut-14.04" sheetId="1" r:id="rId1"/>
    <sheet name="gortcarn caxs-14.04" sheetId="2" r:id="rId2"/>
  </sheets>
  <definedNames>
    <definedName name="_xlnm.Print_Titles" localSheetId="0">'ekamut-14.04'!$4:$7</definedName>
    <definedName name="_xlnm.Print_Titles" localSheetId="1">'gortcarn caxs-14.04'!$5:$7</definedName>
    <definedName name="_xlnm.Print_Area" localSheetId="0">'ekamut-14.04'!$A$1:$F$138</definedName>
  </definedNames>
  <calcPr fullCalcOnLoad="1"/>
</workbook>
</file>

<file path=xl/sharedStrings.xml><?xml version="1.0" encoding="utf-8"?>
<sst xmlns="http://schemas.openxmlformats.org/spreadsheetml/2006/main" count="1021" uniqueCount="572">
  <si>
    <t>Recreational and sporting services</t>
  </si>
  <si>
    <t>Cultural Services</t>
  </si>
  <si>
    <t>Cultural services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</si>
  <si>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</si>
  <si>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</si>
  <si>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</si>
  <si>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</si>
  <si>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</si>
  <si>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</si>
  <si>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</si>
  <si>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</si>
  <si>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</si>
  <si>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</si>
  <si>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</si>
  <si>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</si>
  <si>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</si>
  <si>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</si>
  <si>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</si>
  <si>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</si>
  <si>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</si>
  <si>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</si>
  <si>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</si>
  <si>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4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</si>
  <si>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</si>
  <si>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</si>
  <si>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</si>
  <si>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</si>
  <si>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</si>
  <si>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</si>
  <si>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</si>
  <si>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</si>
  <si>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</si>
  <si>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Petroleum and natural gas</t>
  </si>
  <si>
    <t>Nuclear fuel</t>
  </si>
  <si>
    <t>Other fuels</t>
  </si>
  <si>
    <t>Electricity</t>
  </si>
  <si>
    <t>Non-electric energy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</si>
  <si>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</si>
  <si>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</si>
  <si>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</si>
  <si>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</si>
  <si>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</si>
  <si>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</si>
  <si>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</si>
  <si>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</si>
  <si>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</si>
  <si>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</si>
  <si>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Street Lighting</t>
  </si>
  <si>
    <t>Street lighting</t>
  </si>
  <si>
    <t>1334</t>
  </si>
  <si>
    <t>1341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</si>
  <si>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</si>
  <si>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</si>
  <si>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</si>
  <si>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</si>
  <si>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</si>
  <si>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</si>
  <si>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</si>
  <si>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</si>
  <si>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</si>
  <si>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</si>
  <si>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</si>
  <si>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</si>
  <si>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</si>
  <si>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</si>
  <si>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</si>
  <si>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General hospital services</t>
  </si>
  <si>
    <t>Specialized hospital services</t>
  </si>
  <si>
    <t>Survivors</t>
  </si>
  <si>
    <t>Family and Children</t>
  </si>
  <si>
    <t>Family and children</t>
  </si>
  <si>
    <t>Unemployment</t>
  </si>
  <si>
    <t>Housing</t>
  </si>
  <si>
    <t>10</t>
  </si>
  <si>
    <t>11</t>
  </si>
  <si>
    <t>1342</t>
  </si>
  <si>
    <t>1390</t>
  </si>
  <si>
    <t>1391</t>
  </si>
  <si>
    <t>1392</t>
  </si>
  <si>
    <t>1393</t>
  </si>
  <si>
    <t>R&amp;D Housing and Community Amenities</t>
  </si>
  <si>
    <t>R&amp;D Housing and community amenities</t>
  </si>
  <si>
    <t>R&amp;D Agriculture, forestry, fishing and hunting</t>
  </si>
  <si>
    <t>R&amp;D General economic, commercial and labor affairs</t>
  </si>
  <si>
    <t>Hotels and restaurants</t>
  </si>
  <si>
    <t>Tourism</t>
  </si>
  <si>
    <t>Multipurpose development projects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</si>
  <si>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</si>
  <si>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</si>
  <si>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</si>
  <si>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</si>
  <si>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</si>
  <si>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</si>
  <si>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</si>
  <si>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</si>
  <si>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</si>
  <si>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</si>
  <si>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</si>
  <si>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</si>
  <si>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</si>
  <si>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</si>
  <si>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</si>
  <si>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</si>
  <si>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</si>
  <si>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</si>
  <si>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</si>
  <si>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</si>
  <si>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</si>
  <si>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</si>
  <si>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Economic aid routed through international organizations</t>
  </si>
  <si>
    <t>General Services</t>
  </si>
  <si>
    <t>General personnel services</t>
  </si>
  <si>
    <t>1111</t>
  </si>
  <si>
    <t>R&amp;D Mining, manufacturing and construction</t>
  </si>
  <si>
    <t>R&amp;D Transport</t>
  </si>
  <si>
    <t>R&amp;D Communications</t>
  </si>
  <si>
    <t>R&amp;D Other industries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</si>
  <si>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</si>
  <si>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</si>
  <si>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</si>
  <si>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</si>
  <si>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</si>
  <si>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</si>
  <si>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</si>
  <si>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</si>
  <si>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</si>
  <si>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Social Exclusion Not Elsewhere Classified</t>
  </si>
  <si>
    <t>1161</t>
  </si>
  <si>
    <t>1162</t>
  </si>
  <si>
    <t>1163</t>
  </si>
  <si>
    <t>1164</t>
  </si>
  <si>
    <t>Defense Not Elsewhere Classified</t>
  </si>
  <si>
    <t>Defense not elsewhere classified</t>
  </si>
  <si>
    <t>PUBLIC ORDER AND SAFETY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</si>
  <si>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</si>
  <si>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</si>
  <si>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</si>
  <si>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</si>
  <si>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</si>
  <si>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</si>
  <si>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</si>
  <si>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</si>
  <si>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</si>
  <si>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</si>
  <si>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</si>
  <si>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</si>
  <si>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</si>
  <si>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</si>
  <si>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>General economic and commercial affairs</t>
  </si>
  <si>
    <t>General labor affairs</t>
  </si>
  <si>
    <t>Description</t>
  </si>
  <si>
    <t xml:space="preserve"> X</t>
  </si>
  <si>
    <t>X</t>
  </si>
  <si>
    <t>1343</t>
  </si>
  <si>
    <t>R&amp;D Fuel and energy</t>
  </si>
  <si>
    <t>Broadcasting and Publishing Services</t>
  </si>
  <si>
    <t>3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</si>
  <si>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</si>
  <si>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</si>
  <si>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</si>
  <si>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</si>
  <si>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</si>
  <si>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</si>
  <si>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</si>
  <si>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</si>
  <si>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</si>
  <si>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</si>
  <si>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</si>
  <si>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External affairs</t>
  </si>
  <si>
    <t>Foreign Economic Aid</t>
  </si>
  <si>
    <t>Economic aid to developing countries and countries in transition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</si>
  <si>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</si>
  <si>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</si>
  <si>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</si>
  <si>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</si>
  <si>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</si>
  <si>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Civil Defense</t>
  </si>
  <si>
    <t>Civil defense</t>
  </si>
  <si>
    <t>Foreign Military Aid</t>
  </si>
  <si>
    <t>Foreign military aid</t>
  </si>
  <si>
    <t>R&amp;D Defense</t>
  </si>
  <si>
    <t>GENERAL PUBLIC SERVICES</t>
  </si>
  <si>
    <t>1372</t>
  </si>
  <si>
    <t>Executive and Legislative Organs, Financial and Fiscal Affairs, External Affairs</t>
  </si>
  <si>
    <t>Executive and legislative organs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</si>
  <si>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</si>
  <si>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</si>
  <si>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</si>
  <si>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</si>
  <si>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</si>
  <si>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</si>
  <si>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</si>
  <si>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</si>
  <si>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</si>
  <si>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</si>
  <si>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</si>
  <si>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</si>
  <si>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</si>
  <si>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</si>
  <si>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</si>
  <si>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</si>
  <si>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</si>
  <si>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</si>
  <si>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</si>
  <si>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</si>
  <si>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</si>
  <si>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</si>
  <si>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</si>
  <si>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</si>
  <si>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</si>
  <si>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</si>
  <si>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</si>
  <si>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</si>
  <si>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</si>
  <si>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Financial and fiscal affairs</t>
  </si>
  <si>
    <t>1145</t>
  </si>
  <si>
    <t>R&amp;D Economic Affairs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</si>
  <si>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</si>
  <si>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</si>
  <si>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</si>
  <si>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</si>
  <si>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</si>
  <si>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</si>
  <si>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</si>
  <si>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</si>
  <si>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</si>
  <si>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</si>
  <si>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</si>
  <si>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</si>
  <si>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</si>
  <si>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</si>
  <si>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</si>
  <si>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</si>
  <si>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</si>
  <si>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</si>
  <si>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Coal and other solid mineral fuels</t>
  </si>
  <si>
    <t>04</t>
  </si>
  <si>
    <t>05</t>
  </si>
  <si>
    <t>06</t>
  </si>
  <si>
    <t>07</t>
  </si>
  <si>
    <t>08</t>
  </si>
  <si>
    <t>09</t>
  </si>
  <si>
    <t>Agriculture, Forestry, Fishing and Hunting</t>
  </si>
  <si>
    <t>Agriculture</t>
  </si>
  <si>
    <t>Forestry</t>
  </si>
  <si>
    <t>Fishing and hunting</t>
  </si>
  <si>
    <t>Fuel and Energy</t>
  </si>
  <si>
    <t>0</t>
  </si>
  <si>
    <t>1</t>
  </si>
  <si>
    <t>2</t>
  </si>
  <si>
    <t>Specialized medical services</t>
  </si>
  <si>
    <t>Dental services</t>
  </si>
  <si>
    <t>Paramedical services</t>
  </si>
  <si>
    <t>Hospital Services</t>
  </si>
  <si>
    <t>1220</t>
  </si>
  <si>
    <t>1221</t>
  </si>
  <si>
    <t>01</t>
  </si>
  <si>
    <t>02</t>
  </si>
  <si>
    <t>03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</si>
  <si>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</si>
  <si>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</si>
  <si>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</si>
  <si>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</si>
  <si>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</si>
  <si>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</si>
  <si>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</si>
  <si>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</si>
  <si>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</si>
  <si>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</si>
  <si>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</si>
  <si>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</si>
  <si>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</si>
  <si>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</si>
  <si>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</si>
  <si>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</si>
  <si>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</si>
  <si>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</si>
  <si>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1145+ տող 1146+տող 1147)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</si>
  <si>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</si>
  <si>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</si>
  <si>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</si>
  <si>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</si>
  <si>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</si>
  <si>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</si>
  <si>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</si>
  <si>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</si>
  <si>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</si>
  <si>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</si>
  <si>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</si>
  <si>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</si>
  <si>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</si>
  <si>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</si>
  <si>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</si>
  <si>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</si>
  <si>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</si>
  <si>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</si>
  <si>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</si>
  <si>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</si>
  <si>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</si>
  <si>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</si>
  <si>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</si>
  <si>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</si>
  <si>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</si>
  <si>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</si>
  <si>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</si>
  <si>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</si>
  <si>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</si>
  <si>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</si>
  <si>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</si>
  <si>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</si>
  <si>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</si>
  <si>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</si>
  <si>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</si>
  <si>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</si>
  <si>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</si>
  <si>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</si>
  <si>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</si>
  <si>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</si>
  <si>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</si>
  <si>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</si>
  <si>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</si>
  <si>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</si>
  <si>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</si>
  <si>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</si>
  <si>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</si>
  <si>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</si>
  <si>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</si>
  <si>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</si>
  <si>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</si>
  <si>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</si>
  <si>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</si>
  <si>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</si>
  <si>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</si>
  <si>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</si>
  <si>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</si>
  <si>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</si>
  <si>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</si>
  <si>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</si>
  <si>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</si>
  <si>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</si>
  <si>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</si>
  <si>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</si>
  <si>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</si>
  <si>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</si>
  <si>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</si>
  <si>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</si>
  <si>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</si>
  <si>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</si>
  <si>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</si>
  <si>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</si>
  <si>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</si>
  <si>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</si>
  <si>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</si>
  <si>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</si>
  <si>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</si>
  <si>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</si>
  <si>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</si>
  <si>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</si>
  <si>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</si>
  <si>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</si>
  <si>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</si>
  <si>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</si>
  <si>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</si>
  <si>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</si>
  <si>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</si>
  <si>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</si>
  <si>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</si>
  <si>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</si>
  <si>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</si>
  <si>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</si>
  <si>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</si>
  <si>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Հատված_1</t>
  </si>
  <si>
    <t>Համայնքի բյուջեի եկամուտները</t>
  </si>
  <si>
    <t>(հազար դրամով)</t>
  </si>
  <si>
    <t xml:space="preserve"> ՀԱՏՎԱԾ 2</t>
  </si>
  <si>
    <t xml:space="preserve"> ՀԱՄԱՅՆՔԻ  ԲՅՈՒՋԵԻ ԾԱԽՍԵՐԸ` ԸՍՏ ԲՅՈՒՋԵՏԱՅԻՆ ԾԱԽՍԵՐԻ  ԳՈՐԾԱՌԱԿԱՆ ԴԱՍԱԿԱՐԳՄԱՆ</t>
  </si>
  <si>
    <r>
      <t xml:space="preserve">         </t>
    </r>
    <r>
      <rPr>
        <b/>
        <sz val="10"/>
        <rFont val="Sylfaen"/>
        <family val="1"/>
      </rPr>
      <t xml:space="preserve">                                </t>
    </r>
  </si>
  <si>
    <t>(հազար դրամներով)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</si>
  <si>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</si>
  <si>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</si>
  <si>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</si>
  <si>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</si>
  <si>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</si>
  <si>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</si>
  <si>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</si>
  <si>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5</t>
  </si>
  <si>
    <t>6</t>
  </si>
  <si>
    <t>7</t>
  </si>
  <si>
    <t>8</t>
  </si>
  <si>
    <r>
      <t xml:space="preserve">ԸՆԴԱՄԵՆԸ ԾԱԽՍԵՐ </t>
    </r>
    <r>
      <rPr>
        <sz val="9"/>
        <rFont val="Sylfaen"/>
        <family val="1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</si>
  <si>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Sylfaen"/>
        <family val="1"/>
      </rPr>
      <t xml:space="preserve">(տող2110+տող2120+տող2130+տող2140+տող2150+տող2160+տող2170+տող2180)                                                                                        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</si>
  <si>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</si>
  <si>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</si>
  <si>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</si>
  <si>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</si>
  <si>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</si>
  <si>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</si>
  <si>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</si>
  <si>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</si>
  <si>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</si>
  <si>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</si>
  <si>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</si>
  <si>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</si>
  <si>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</si>
  <si>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</si>
  <si>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</si>
  <si>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</si>
  <si>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</si>
  <si>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</si>
  <si>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</si>
  <si>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</si>
  <si>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</si>
  <si>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</si>
  <si>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sz val="9"/>
        <rFont val="Sylfaen"/>
        <family val="1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</si>
  <si>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</si>
  <si>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</si>
  <si>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</si>
  <si>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</si>
  <si>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</si>
  <si>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</si>
  <si>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</si>
  <si>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</si>
  <si>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sz val="9"/>
        <rFont val="Sylfaen"/>
        <family val="1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</si>
  <si>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</si>
  <si>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</si>
  <si>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</si>
  <si>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</si>
  <si>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</si>
  <si>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</si>
  <si>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</si>
  <si>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</si>
  <si>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</si>
  <si>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</si>
  <si>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</si>
  <si>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</si>
  <si>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</si>
  <si>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</si>
  <si>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</si>
  <si>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sz val="9"/>
        <rFont val="Sylfaen"/>
        <family val="1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</si>
  <si>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</si>
  <si>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</si>
  <si>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</si>
  <si>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</si>
  <si>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</si>
  <si>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</si>
  <si>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</si>
  <si>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</si>
  <si>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</si>
  <si>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</si>
  <si>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</si>
  <si>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</si>
  <si>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</si>
  <si>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</si>
  <si>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</si>
  <si>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</si>
  <si>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</si>
  <si>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</si>
  <si>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</si>
  <si>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</si>
  <si>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</si>
  <si>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</si>
  <si>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</si>
  <si>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</si>
  <si>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</si>
  <si>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</si>
  <si>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</si>
  <si>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</si>
  <si>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</si>
  <si>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</si>
  <si>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</si>
  <si>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</si>
  <si>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</si>
  <si>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</si>
  <si>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</si>
  <si>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</si>
  <si>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</si>
  <si>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</si>
  <si>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</si>
  <si>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</si>
  <si>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</si>
  <si>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sz val="9"/>
        <rFont val="Sylfaen"/>
        <family val="1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</si>
  <si>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</si>
  <si>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</si>
  <si>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</si>
  <si>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</si>
  <si>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</si>
  <si>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</si>
  <si>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</si>
  <si>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sz val="9"/>
        <rFont val="Sylfaen"/>
        <family val="1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</si>
  <si>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</si>
  <si>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</si>
  <si>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</si>
  <si>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</si>
  <si>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</si>
  <si>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</si>
  <si>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</si>
  <si>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</si>
  <si>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</si>
  <si>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</si>
  <si>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</si>
  <si>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</si>
  <si>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</si>
  <si>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</si>
  <si>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</si>
  <si>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</si>
  <si>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</si>
  <si>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</si>
  <si>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</si>
  <si>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</si>
  <si>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</si>
  <si>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</si>
  <si>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</si>
  <si>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</si>
  <si>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</si>
  <si>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</si>
  <si>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</si>
  <si>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</si>
  <si>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</si>
  <si>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</si>
  <si>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</si>
  <si>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</si>
  <si>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</si>
  <si>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</si>
  <si>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</si>
  <si>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</si>
  <si>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</si>
  <si>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</si>
  <si>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</si>
  <si>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</si>
  <si>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</si>
  <si>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</si>
  <si>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</si>
  <si>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</si>
  <si>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</si>
  <si>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</si>
  <si>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</si>
  <si>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sz val="9"/>
        <rFont val="Sylfaen"/>
        <family val="1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</si>
  <si>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</si>
  <si>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</si>
  <si>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</si>
  <si>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</si>
  <si>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</si>
  <si>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</si>
  <si>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</si>
  <si>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</si>
  <si>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</si>
  <si>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</si>
  <si>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</si>
  <si>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</si>
  <si>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</si>
  <si>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</si>
  <si>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</si>
  <si>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</si>
  <si>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</si>
  <si>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</si>
  <si>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sz val="9"/>
        <rFont val="Sylfaen"/>
        <family val="1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</si>
  <si>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</si>
  <si>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</si>
  <si>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</si>
  <si>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</si>
  <si>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</si>
  <si>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</si>
  <si>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</si>
  <si>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</si>
  <si>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</si>
  <si>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</si>
  <si>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</si>
  <si>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</si>
  <si>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sz val="9"/>
        <rFont val="Sylfaen"/>
        <family val="1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</si>
  <si>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</si>
  <si>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</si>
  <si>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 ԵԿԱՄՈՒՏՆԵՐ                    </t>
    </r>
    <r>
      <rPr>
        <sz val="10"/>
        <rFont val="Sylfaen"/>
        <family val="1"/>
      </rPr>
      <t>(տող 1100 + տող 1200+տող 1300)</t>
    </r>
  </si>
</sst>
</file>

<file path=xl/styles.xml><?xml version="1.0" encoding="utf-8"?>
<styleSheet xmlns="http://schemas.openxmlformats.org/spreadsheetml/2006/main">
  <numFmts count="6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0.000"/>
    <numFmt numFmtId="203" formatCode="_(* #,##0.0_);_(* \(#,##0.0\);_(* &quot;-&quot;??_);_(@_)"/>
    <numFmt numFmtId="204" formatCode="0.0000"/>
    <numFmt numFmtId="205" formatCode="0.00000"/>
    <numFmt numFmtId="206" formatCode="_ * #,##0.00_)_€_ ;_ * \(#,##0.00\)_€_ ;_ * &quot;-&quot;??_)_€_ ;_ @_ "/>
    <numFmt numFmtId="207" formatCode="_ * #,##0.0_)_€_ ;_ * \(#,##0.0\)_€_ ;_ * &quot;-&quot;??_)_€_ ;_ @_ "/>
    <numFmt numFmtId="208" formatCode="_ * #,##0_)_€_ ;_ * \(#,##0\)_€_ ;_ * &quot;-&quot;??_)_€_ ;_ @_ "/>
    <numFmt numFmtId="209" formatCode="0.000000E+00"/>
    <numFmt numFmtId="210" formatCode="0.0000000E+00"/>
    <numFmt numFmtId="211" formatCode="0.00000000E+00"/>
    <numFmt numFmtId="212" formatCode="0.000000000E+00"/>
    <numFmt numFmtId="213" formatCode="0.00000E+00"/>
    <numFmt numFmtId="214" formatCode="0.0000E+00"/>
    <numFmt numFmtId="215" formatCode="0.000E+00"/>
    <numFmt numFmtId="216" formatCode="0.0E+00"/>
    <numFmt numFmtId="217" formatCode="0E+00"/>
  </numFmts>
  <fonts count="52">
    <font>
      <sz val="10"/>
      <name val="Arial"/>
      <family val="0"/>
    </font>
    <font>
      <sz val="8"/>
      <name val="Arial"/>
      <family val="2"/>
    </font>
    <font>
      <sz val="12"/>
      <name val="Sylfaen"/>
      <family val="1"/>
    </font>
    <font>
      <sz val="10"/>
      <name val="Sylfaen"/>
      <family val="1"/>
    </font>
    <font>
      <sz val="11"/>
      <name val="Sylfaen"/>
      <family val="1"/>
    </font>
    <font>
      <sz val="14"/>
      <name val="Sylfaen"/>
      <family val="1"/>
    </font>
    <font>
      <sz val="8"/>
      <name val="Sylfaen"/>
      <family val="1"/>
    </font>
    <font>
      <u val="single"/>
      <sz val="14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i/>
      <sz val="10"/>
      <name val="Sylfaen"/>
      <family val="1"/>
    </font>
    <font>
      <i/>
      <sz val="11"/>
      <name val="Sylfaen"/>
      <family val="1"/>
    </font>
    <font>
      <sz val="8"/>
      <color indexed="10"/>
      <name val="Sylfaen"/>
      <family val="1"/>
    </font>
    <font>
      <i/>
      <sz val="8"/>
      <name val="Sylfaen"/>
      <family val="1"/>
    </font>
    <font>
      <i/>
      <sz val="9"/>
      <name val="Sylfaen"/>
      <family val="1"/>
    </font>
    <font>
      <i/>
      <sz val="12"/>
      <name val="Sylfaen"/>
      <family val="1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7" fillId="0" borderId="1" applyNumberFormat="0" applyFill="0" applyProtection="0">
      <alignment horizontal="center" vertical="center"/>
    </xf>
    <xf numFmtId="0" fontId="17" fillId="0" borderId="1" applyNumberFormat="0" applyFill="0" applyProtection="0">
      <alignment horizontal="left" vertical="center" wrapText="1"/>
    </xf>
    <xf numFmtId="0" fontId="0" fillId="0" borderId="0">
      <alignment/>
      <protection/>
    </xf>
    <xf numFmtId="4" fontId="17" fillId="0" borderId="1" applyFill="0" applyProtection="0">
      <alignment horizontal="right"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49" fontId="6" fillId="0" borderId="11" xfId="0" applyNumberFormat="1" applyFont="1" applyFill="1" applyBorder="1" applyAlignment="1" quotePrefix="1">
      <alignment horizontal="center" vertical="center"/>
    </xf>
    <xf numFmtId="0" fontId="3" fillId="0" borderId="11" xfId="0" applyNumberFormat="1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 indent="2"/>
    </xf>
    <xf numFmtId="0" fontId="6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 indent="3"/>
    </xf>
    <xf numFmtId="0" fontId="3" fillId="0" borderId="11" xfId="0" applyNumberFormat="1" applyFont="1" applyFill="1" applyBorder="1" applyAlignment="1">
      <alignment horizontal="left" vertical="center" wrapText="1" indent="2"/>
    </xf>
    <xf numFmtId="49" fontId="6" fillId="0" borderId="11" xfId="0" applyNumberFormat="1" applyFont="1" applyFill="1" applyBorder="1" applyAlignment="1">
      <alignment horizontal="centerContinuous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195" fontId="1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 readingOrder="1"/>
    </xf>
    <xf numFmtId="195" fontId="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top" wrapText="1" readingOrder="1"/>
    </xf>
    <xf numFmtId="195" fontId="4" fillId="0" borderId="11" xfId="0" applyNumberFormat="1" applyFont="1" applyFill="1" applyBorder="1" applyAlignment="1">
      <alignment vertical="top" wrapText="1"/>
    </xf>
    <xf numFmtId="0" fontId="15" fillId="0" borderId="11" xfId="0" applyNumberFormat="1" applyFont="1" applyFill="1" applyBorder="1" applyAlignment="1">
      <alignment horizontal="left" vertical="top" wrapText="1" readingOrder="1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6" fillId="0" borderId="0" xfId="0" applyFont="1" applyFill="1" applyBorder="1" applyAlignment="1">
      <alignment/>
    </xf>
    <xf numFmtId="0" fontId="12" fillId="0" borderId="11" xfId="0" applyNumberFormat="1" applyFont="1" applyFill="1" applyBorder="1" applyAlignment="1">
      <alignment horizontal="justify" vertical="top" wrapText="1" readingOrder="1"/>
    </xf>
    <xf numFmtId="0" fontId="8" fillId="0" borderId="11" xfId="0" applyNumberFormat="1" applyFont="1" applyFill="1" applyBorder="1" applyAlignment="1">
      <alignment vertical="center" wrapText="1" readingOrder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top" wrapText="1"/>
    </xf>
    <xf numFmtId="194" fontId="4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195" fontId="14" fillId="0" borderId="0" xfId="0" applyNumberFormat="1" applyFont="1" applyFill="1" applyBorder="1" applyAlignment="1">
      <alignment horizontal="center" vertical="top"/>
    </xf>
    <xf numFmtId="195" fontId="6" fillId="0" borderId="0" xfId="0" applyNumberFormat="1" applyFont="1" applyFill="1" applyBorder="1" applyAlignment="1">
      <alignment horizontal="center" vertical="top"/>
    </xf>
    <xf numFmtId="194" fontId="6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94" fontId="8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94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top"/>
    </xf>
    <xf numFmtId="194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Continuous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204" fontId="3" fillId="0" borderId="11" xfId="0" applyNumberFormat="1" applyFont="1" applyFill="1" applyBorder="1" applyAlignment="1">
      <alignment horizontal="center" vertical="center" wrapText="1"/>
    </xf>
    <xf numFmtId="204" fontId="3" fillId="0" borderId="11" xfId="0" applyNumberFormat="1" applyFont="1" applyFill="1" applyBorder="1" applyAlignment="1">
      <alignment horizontal="center" vertical="center"/>
    </xf>
    <xf numFmtId="204" fontId="3" fillId="0" borderId="11" xfId="0" applyNumberFormat="1" applyFont="1" applyFill="1" applyBorder="1" applyAlignment="1">
      <alignment vertical="center"/>
    </xf>
    <xf numFmtId="204" fontId="3" fillId="0" borderId="11" xfId="0" applyNumberFormat="1" applyFont="1" applyFill="1" applyBorder="1" applyAlignment="1">
      <alignment/>
    </xf>
    <xf numFmtId="204" fontId="11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204" fontId="3" fillId="0" borderId="11" xfId="0" applyNumberFormat="1" applyFont="1" applyFill="1" applyBorder="1" applyAlignment="1">
      <alignment horizontal="center" vertical="center"/>
    </xf>
    <xf numFmtId="204" fontId="3" fillId="0" borderId="11" xfId="0" applyNumberFormat="1" applyFont="1" applyFill="1" applyBorder="1" applyAlignment="1">
      <alignment/>
    </xf>
    <xf numFmtId="204" fontId="8" fillId="0" borderId="0" xfId="0" applyNumberFormat="1" applyFont="1" applyFill="1" applyAlignment="1">
      <alignment vertical="center"/>
    </xf>
    <xf numFmtId="195" fontId="12" fillId="0" borderId="11" xfId="0" applyNumberFormat="1" applyFont="1" applyFill="1" applyBorder="1" applyAlignment="1">
      <alignment vertical="top" wrapText="1"/>
    </xf>
    <xf numFmtId="0" fontId="8" fillId="0" borderId="11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95" fontId="11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95" fontId="11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ntr_arm10_Bord_900" xfId="33"/>
    <cellStyle name="left_arm10_BordWW_900" xfId="34"/>
    <cellStyle name="Normal_Class0-Armenian" xfId="35"/>
    <cellStyle name="rgt_arm14_Money_90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2"/>
  <sheetViews>
    <sheetView zoomScalePageLayoutView="0" workbookViewId="0" topLeftCell="A133">
      <selection activeCell="D137" sqref="D137"/>
    </sheetView>
  </sheetViews>
  <sheetFormatPr defaultColWidth="9.140625" defaultRowHeight="12.75"/>
  <cols>
    <col min="1" max="1" width="5.421875" style="96" customWidth="1"/>
    <col min="2" max="2" width="57.7109375" style="97" customWidth="1"/>
    <col min="3" max="3" width="7.140625" style="97" customWidth="1"/>
    <col min="4" max="4" width="12.140625" style="97" customWidth="1"/>
    <col min="5" max="5" width="13.140625" style="2" customWidth="1"/>
    <col min="6" max="6" width="11.28125" style="2" customWidth="1"/>
    <col min="7" max="8" width="9.140625" style="97" customWidth="1"/>
    <col min="9" max="16384" width="9.140625" style="97" customWidth="1"/>
  </cols>
  <sheetData>
    <row r="1" spans="1:6" s="91" customFormat="1" ht="19.5">
      <c r="A1" s="100" t="s">
        <v>371</v>
      </c>
      <c r="B1" s="100"/>
      <c r="C1" s="100"/>
      <c r="D1" s="100"/>
      <c r="E1" s="100"/>
      <c r="F1" s="100"/>
    </row>
    <row r="2" spans="1:6" s="92" customFormat="1" ht="19.5">
      <c r="A2" s="101" t="s">
        <v>372</v>
      </c>
      <c r="B2" s="101"/>
      <c r="C2" s="101"/>
      <c r="D2" s="101"/>
      <c r="E2" s="101"/>
      <c r="F2" s="101"/>
    </row>
    <row r="3" spans="1:4" s="91" customFormat="1" ht="15">
      <c r="A3" s="93"/>
      <c r="B3" s="94"/>
      <c r="C3" s="95"/>
      <c r="D3" s="94"/>
    </row>
    <row r="4" spans="1:6" s="3" customFormat="1" ht="15">
      <c r="A4" s="1"/>
      <c r="B4" s="2"/>
      <c r="C4" s="2"/>
      <c r="E4" s="102" t="s">
        <v>373</v>
      </c>
      <c r="F4" s="102"/>
    </row>
    <row r="5" spans="1:6" s="3" customFormat="1" ht="12.75" customHeight="1">
      <c r="A5" s="99" t="s">
        <v>259</v>
      </c>
      <c r="B5" s="98" t="s">
        <v>260</v>
      </c>
      <c r="C5" s="98" t="s">
        <v>261</v>
      </c>
      <c r="D5" s="98" t="s">
        <v>262</v>
      </c>
      <c r="E5" s="75" t="s">
        <v>263</v>
      </c>
      <c r="F5" s="75"/>
    </row>
    <row r="6" spans="1:6" s="3" customFormat="1" ht="30">
      <c r="A6" s="99"/>
      <c r="B6" s="98"/>
      <c r="C6" s="98"/>
      <c r="D6" s="98"/>
      <c r="E6" s="9" t="s">
        <v>264</v>
      </c>
      <c r="F6" s="9" t="s">
        <v>265</v>
      </c>
    </row>
    <row r="7" spans="1:6" s="7" customFormat="1" ht="15">
      <c r="A7" s="4" t="s">
        <v>248</v>
      </c>
      <c r="B7" s="9">
        <v>2</v>
      </c>
      <c r="C7" s="15">
        <v>3</v>
      </c>
      <c r="D7" s="5">
        <v>4</v>
      </c>
      <c r="E7" s="5">
        <v>5</v>
      </c>
      <c r="F7" s="6">
        <v>6</v>
      </c>
    </row>
    <row r="8" spans="1:6" s="3" customFormat="1" ht="33">
      <c r="A8" s="8">
        <v>1000</v>
      </c>
      <c r="B8" s="76" t="s">
        <v>571</v>
      </c>
      <c r="C8" s="9"/>
      <c r="D8" s="78">
        <f>E8</f>
        <v>215027.28</v>
      </c>
      <c r="E8" s="78">
        <f>E10+E61+E91</f>
        <v>215027.28</v>
      </c>
      <c r="F8" s="78">
        <f>+F133</f>
        <v>35590.7708</v>
      </c>
    </row>
    <row r="9" spans="1:6" s="3" customFormat="1" ht="15">
      <c r="A9" s="4"/>
      <c r="B9" s="10" t="s">
        <v>266</v>
      </c>
      <c r="C9" s="9"/>
      <c r="D9" s="78"/>
      <c r="E9" s="78"/>
      <c r="F9" s="78"/>
    </row>
    <row r="10" spans="1:8" s="3" customFormat="1" ht="15" customHeight="1">
      <c r="A10" s="8">
        <v>1100</v>
      </c>
      <c r="B10" s="77" t="s">
        <v>267</v>
      </c>
      <c r="C10" s="15">
        <v>7100</v>
      </c>
      <c r="D10" s="78">
        <f>+D13+D17++D20+D34+D44+D52</f>
        <v>54489.68</v>
      </c>
      <c r="E10" s="78">
        <f>+E13+E17++E20+E34+E44+E52</f>
        <v>54489.68</v>
      </c>
      <c r="F10" s="79" t="s">
        <v>152</v>
      </c>
      <c r="H10" s="88"/>
    </row>
    <row r="11" spans="1:6" s="3" customFormat="1" ht="15">
      <c r="A11" s="4"/>
      <c r="B11" s="11" t="s">
        <v>268</v>
      </c>
      <c r="C11" s="12"/>
      <c r="D11" s="78"/>
      <c r="E11" s="78"/>
      <c r="F11" s="80"/>
    </row>
    <row r="12" spans="1:6" s="3" customFormat="1" ht="15">
      <c r="A12" s="4"/>
      <c r="B12" s="11" t="s">
        <v>269</v>
      </c>
      <c r="C12" s="12"/>
      <c r="D12" s="78"/>
      <c r="E12" s="78"/>
      <c r="F12" s="80"/>
    </row>
    <row r="13" spans="1:6" s="3" customFormat="1" ht="16.5" customHeight="1">
      <c r="A13" s="8">
        <v>1110</v>
      </c>
      <c r="B13" s="11" t="s">
        <v>270</v>
      </c>
      <c r="C13" s="15">
        <v>7131</v>
      </c>
      <c r="D13" s="78">
        <f>E13</f>
        <v>33382.08</v>
      </c>
      <c r="E13" s="78">
        <f>SUM(E14:E16)</f>
        <v>33382.08</v>
      </c>
      <c r="F13" s="79" t="s">
        <v>152</v>
      </c>
    </row>
    <row r="14" spans="1:8" s="3" customFormat="1" ht="15">
      <c r="A14" s="4"/>
      <c r="B14" s="11" t="s">
        <v>269</v>
      </c>
      <c r="C14" s="12"/>
      <c r="D14" s="78"/>
      <c r="E14" s="78"/>
      <c r="F14" s="80"/>
      <c r="H14" s="88"/>
    </row>
    <row r="15" spans="1:6" s="3" customFormat="1" ht="27.75" customHeight="1">
      <c r="A15" s="13" t="s">
        <v>112</v>
      </c>
      <c r="B15" s="14" t="s">
        <v>271</v>
      </c>
      <c r="C15" s="15"/>
      <c r="D15" s="78">
        <f>E15</f>
        <v>407.68</v>
      </c>
      <c r="E15" s="79">
        <v>407.68</v>
      </c>
      <c r="F15" s="79" t="s">
        <v>152</v>
      </c>
    </row>
    <row r="16" spans="1:6" s="3" customFormat="1" ht="24.75" customHeight="1">
      <c r="A16" s="13" t="s">
        <v>3</v>
      </c>
      <c r="B16" s="14" t="s">
        <v>272</v>
      </c>
      <c r="C16" s="15"/>
      <c r="D16" s="78">
        <f>E16</f>
        <v>32974.4</v>
      </c>
      <c r="E16" s="79">
        <v>32974.4</v>
      </c>
      <c r="F16" s="79" t="s">
        <v>152</v>
      </c>
    </row>
    <row r="17" spans="1:6" s="3" customFormat="1" ht="14.25" customHeight="1">
      <c r="A17" s="8">
        <v>1120</v>
      </c>
      <c r="B17" s="11" t="s">
        <v>273</v>
      </c>
      <c r="C17" s="15">
        <v>7136</v>
      </c>
      <c r="D17" s="78">
        <f>E17</f>
        <v>20807.6</v>
      </c>
      <c r="E17" s="78">
        <f>E19</f>
        <v>20807.6</v>
      </c>
      <c r="F17" s="79" t="s">
        <v>152</v>
      </c>
    </row>
    <row r="18" spans="1:6" s="3" customFormat="1" ht="27.75" customHeight="1" hidden="1">
      <c r="A18" s="4"/>
      <c r="B18" s="11" t="s">
        <v>269</v>
      </c>
      <c r="C18" s="12"/>
      <c r="D18" s="78"/>
      <c r="E18" s="78"/>
      <c r="F18" s="80"/>
    </row>
    <row r="19" spans="1:6" s="3" customFormat="1" ht="16.5" customHeight="1">
      <c r="A19" s="13" t="s">
        <v>4</v>
      </c>
      <c r="B19" s="14" t="s">
        <v>274</v>
      </c>
      <c r="C19" s="15"/>
      <c r="D19" s="78">
        <f>E19</f>
        <v>20807.6</v>
      </c>
      <c r="E19" s="80">
        <v>20807.6</v>
      </c>
      <c r="F19" s="79" t="s">
        <v>152</v>
      </c>
    </row>
    <row r="20" spans="1:6" s="3" customFormat="1" ht="27.75" customHeight="1">
      <c r="A20" s="8">
        <v>1130</v>
      </c>
      <c r="B20" s="11" t="s">
        <v>275</v>
      </c>
      <c r="C20" s="15">
        <v>7145</v>
      </c>
      <c r="D20" s="78">
        <v>300</v>
      </c>
      <c r="E20" s="78">
        <v>300</v>
      </c>
      <c r="F20" s="79" t="s">
        <v>152</v>
      </c>
    </row>
    <row r="21" spans="1:6" s="3" customFormat="1" ht="27.75" customHeight="1" hidden="1">
      <c r="A21" s="4"/>
      <c r="B21" s="11" t="s">
        <v>269</v>
      </c>
      <c r="C21" s="12"/>
      <c r="D21" s="78"/>
      <c r="E21" s="78"/>
      <c r="F21" s="80"/>
    </row>
    <row r="22" spans="1:6" s="3" customFormat="1" ht="15" customHeight="1">
      <c r="A22" s="13" t="s">
        <v>5</v>
      </c>
      <c r="B22" s="14" t="s">
        <v>276</v>
      </c>
      <c r="C22" s="15">
        <v>71452</v>
      </c>
      <c r="D22" s="78">
        <v>300</v>
      </c>
      <c r="E22" s="79">
        <v>300</v>
      </c>
      <c r="F22" s="79" t="s">
        <v>152</v>
      </c>
    </row>
    <row r="23" spans="1:6" s="3" customFormat="1" ht="44.25" customHeight="1" hidden="1">
      <c r="A23" s="13"/>
      <c r="B23" s="14" t="s">
        <v>277</v>
      </c>
      <c r="C23" s="12"/>
      <c r="D23" s="78"/>
      <c r="E23" s="79"/>
      <c r="F23" s="79"/>
    </row>
    <row r="24" spans="1:6" s="3" customFormat="1" ht="27.75" customHeight="1" hidden="1">
      <c r="A24" s="13"/>
      <c r="B24" s="14" t="s">
        <v>269</v>
      </c>
      <c r="C24" s="12"/>
      <c r="D24" s="78"/>
      <c r="E24" s="79"/>
      <c r="F24" s="79"/>
    </row>
    <row r="25" spans="1:6" s="3" customFormat="1" ht="39.75" customHeight="1">
      <c r="A25" s="13" t="s">
        <v>6</v>
      </c>
      <c r="B25" s="16" t="s">
        <v>278</v>
      </c>
      <c r="C25" s="15"/>
      <c r="D25" s="78">
        <f>+D27+D28</f>
        <v>36</v>
      </c>
      <c r="E25" s="78">
        <f>+E27+E28</f>
        <v>36</v>
      </c>
      <c r="F25" s="79" t="s">
        <v>152</v>
      </c>
    </row>
    <row r="26" spans="1:6" s="3" customFormat="1" ht="27.75" customHeight="1" hidden="1">
      <c r="A26" s="17"/>
      <c r="B26" s="16" t="s">
        <v>279</v>
      </c>
      <c r="C26" s="12"/>
      <c r="D26" s="78"/>
      <c r="E26" s="79"/>
      <c r="F26" s="79"/>
    </row>
    <row r="27" spans="1:6" s="3" customFormat="1" ht="15" customHeight="1">
      <c r="A27" s="13" t="s">
        <v>7</v>
      </c>
      <c r="B27" s="18" t="s">
        <v>280</v>
      </c>
      <c r="C27" s="15"/>
      <c r="D27" s="78">
        <v>36</v>
      </c>
      <c r="E27" s="79">
        <v>36</v>
      </c>
      <c r="F27" s="79" t="s">
        <v>152</v>
      </c>
    </row>
    <row r="28" spans="1:6" s="3" customFormat="1" ht="14.25" customHeight="1">
      <c r="A28" s="13" t="s">
        <v>8</v>
      </c>
      <c r="B28" s="18" t="s">
        <v>281</v>
      </c>
      <c r="C28" s="15"/>
      <c r="D28" s="78">
        <v>0</v>
      </c>
      <c r="E28" s="79"/>
      <c r="F28" s="79" t="s">
        <v>152</v>
      </c>
    </row>
    <row r="29" spans="1:6" s="3" customFormat="1" ht="81.75" customHeight="1">
      <c r="A29" s="13" t="s">
        <v>9</v>
      </c>
      <c r="B29" s="19" t="s">
        <v>282</v>
      </c>
      <c r="C29" s="15"/>
      <c r="D29" s="78">
        <v>0</v>
      </c>
      <c r="E29" s="79"/>
      <c r="F29" s="79" t="s">
        <v>152</v>
      </c>
    </row>
    <row r="30" spans="1:6" s="3" customFormat="1" ht="39" customHeight="1">
      <c r="A30" s="4" t="s">
        <v>10</v>
      </c>
      <c r="B30" s="16" t="s">
        <v>283</v>
      </c>
      <c r="C30" s="15"/>
      <c r="D30" s="78">
        <v>0</v>
      </c>
      <c r="E30" s="79"/>
      <c r="F30" s="79" t="s">
        <v>152</v>
      </c>
    </row>
    <row r="31" spans="1:6" s="3" customFormat="1" ht="54" customHeight="1">
      <c r="A31" s="13" t="s">
        <v>11</v>
      </c>
      <c r="B31" s="16" t="s">
        <v>284</v>
      </c>
      <c r="C31" s="15"/>
      <c r="D31" s="78">
        <v>264</v>
      </c>
      <c r="E31" s="79">
        <v>264</v>
      </c>
      <c r="F31" s="79" t="s">
        <v>152</v>
      </c>
    </row>
    <row r="32" spans="1:6" s="3" customFormat="1" ht="27.75" customHeight="1">
      <c r="A32" s="13" t="s">
        <v>12</v>
      </c>
      <c r="B32" s="16" t="s">
        <v>285</v>
      </c>
      <c r="C32" s="15"/>
      <c r="D32" s="78">
        <v>0</v>
      </c>
      <c r="E32" s="79"/>
      <c r="F32" s="79" t="s">
        <v>152</v>
      </c>
    </row>
    <row r="33" spans="1:6" s="3" customFormat="1" ht="68.25" customHeight="1">
      <c r="A33" s="13" t="s">
        <v>13</v>
      </c>
      <c r="B33" s="16" t="s">
        <v>286</v>
      </c>
      <c r="C33" s="15"/>
      <c r="D33" s="78">
        <v>0</v>
      </c>
      <c r="E33" s="79"/>
      <c r="F33" s="79" t="s">
        <v>152</v>
      </c>
    </row>
    <row r="34" spans="1:6" s="3" customFormat="1" ht="66.75" customHeight="1">
      <c r="A34" s="13" t="s">
        <v>14</v>
      </c>
      <c r="B34" s="16" t="s">
        <v>287</v>
      </c>
      <c r="C34" s="15"/>
      <c r="D34" s="78">
        <v>0</v>
      </c>
      <c r="E34" s="79"/>
      <c r="F34" s="79" t="s">
        <v>152</v>
      </c>
    </row>
    <row r="35" spans="1:6" s="3" customFormat="1" ht="40.5" customHeight="1">
      <c r="A35" s="13" t="s">
        <v>15</v>
      </c>
      <c r="B35" s="16" t="s">
        <v>288</v>
      </c>
      <c r="C35" s="15"/>
      <c r="D35" s="78">
        <v>0</v>
      </c>
      <c r="E35" s="79"/>
      <c r="F35" s="79" t="s">
        <v>152</v>
      </c>
    </row>
    <row r="36" spans="1:6" s="3" customFormat="1" ht="27.75" customHeight="1">
      <c r="A36" s="13" t="s">
        <v>16</v>
      </c>
      <c r="B36" s="16" t="s">
        <v>289</v>
      </c>
      <c r="C36" s="15"/>
      <c r="D36" s="78">
        <v>0</v>
      </c>
      <c r="E36" s="79"/>
      <c r="F36" s="79" t="s">
        <v>152</v>
      </c>
    </row>
    <row r="37" spans="1:6" s="3" customFormat="1" ht="27.75" customHeight="1">
      <c r="A37" s="13" t="s">
        <v>17</v>
      </c>
      <c r="B37" s="16" t="s">
        <v>290</v>
      </c>
      <c r="C37" s="15"/>
      <c r="D37" s="78">
        <v>0</v>
      </c>
      <c r="E37" s="79"/>
      <c r="F37" s="79" t="s">
        <v>152</v>
      </c>
    </row>
    <row r="38" spans="1:6" s="3" customFormat="1" ht="49.5" customHeight="1">
      <c r="A38" s="13" t="s">
        <v>18</v>
      </c>
      <c r="B38" s="16" t="s">
        <v>291</v>
      </c>
      <c r="C38" s="15"/>
      <c r="D38" s="78">
        <v>0</v>
      </c>
      <c r="E38" s="79"/>
      <c r="F38" s="79" t="s">
        <v>152</v>
      </c>
    </row>
    <row r="39" spans="1:6" s="3" customFormat="1" ht="27.75" customHeight="1">
      <c r="A39" s="13" t="s">
        <v>215</v>
      </c>
      <c r="B39" s="16" t="s">
        <v>292</v>
      </c>
      <c r="C39" s="15"/>
      <c r="D39" s="78">
        <v>0</v>
      </c>
      <c r="E39" s="79"/>
      <c r="F39" s="79" t="s">
        <v>152</v>
      </c>
    </row>
    <row r="40" spans="1:6" s="3" customFormat="1" ht="13.5" customHeight="1">
      <c r="A40" s="13">
        <v>1146</v>
      </c>
      <c r="B40" s="16" t="s">
        <v>293</v>
      </c>
      <c r="C40" s="15"/>
      <c r="D40" s="78">
        <v>0</v>
      </c>
      <c r="E40" s="79"/>
      <c r="F40" s="79" t="s">
        <v>152</v>
      </c>
    </row>
    <row r="41" spans="1:6" s="3" customFormat="1" ht="41.25" customHeight="1">
      <c r="A41" s="13">
        <v>1147</v>
      </c>
      <c r="B41" s="16" t="s">
        <v>294</v>
      </c>
      <c r="C41" s="15"/>
      <c r="D41" s="78">
        <v>0</v>
      </c>
      <c r="E41" s="79"/>
      <c r="F41" s="79" t="s">
        <v>152</v>
      </c>
    </row>
    <row r="42" spans="1:6" s="3" customFormat="1" ht="27.75" customHeight="1">
      <c r="A42" s="13">
        <v>1148</v>
      </c>
      <c r="B42" s="16" t="s">
        <v>295</v>
      </c>
      <c r="C42" s="15"/>
      <c r="D42" s="78">
        <v>0</v>
      </c>
      <c r="E42" s="79"/>
      <c r="F42" s="79" t="s">
        <v>152</v>
      </c>
    </row>
    <row r="43" spans="1:6" s="3" customFormat="1" ht="40.5" customHeight="1">
      <c r="A43" s="13">
        <v>1149</v>
      </c>
      <c r="B43" s="16" t="s">
        <v>296</v>
      </c>
      <c r="C43" s="15"/>
      <c r="D43" s="78">
        <v>0</v>
      </c>
      <c r="E43" s="79"/>
      <c r="F43" s="79" t="s">
        <v>152</v>
      </c>
    </row>
    <row r="44" spans="1:6" s="3" customFormat="1" ht="13.5" customHeight="1">
      <c r="A44" s="13">
        <v>1150</v>
      </c>
      <c r="B44" s="16" t="s">
        <v>297</v>
      </c>
      <c r="C44" s="15"/>
      <c r="D44" s="78">
        <v>0</v>
      </c>
      <c r="E44" s="79"/>
      <c r="F44" s="79" t="s">
        <v>152</v>
      </c>
    </row>
    <row r="45" spans="1:6" s="3" customFormat="1" ht="27" customHeight="1">
      <c r="A45" s="8">
        <v>1150</v>
      </c>
      <c r="B45" s="11" t="s">
        <v>298</v>
      </c>
      <c r="C45" s="15">
        <v>7146</v>
      </c>
      <c r="D45" s="78">
        <v>0</v>
      </c>
      <c r="E45" s="78">
        <v>0</v>
      </c>
      <c r="F45" s="79" t="s">
        <v>152</v>
      </c>
    </row>
    <row r="46" spans="1:6" s="3" customFormat="1" ht="0.75" customHeight="1" hidden="1">
      <c r="A46" s="4"/>
      <c r="B46" s="11" t="s">
        <v>269</v>
      </c>
      <c r="C46" s="12"/>
      <c r="D46" s="78">
        <v>0</v>
      </c>
      <c r="E46" s="78"/>
      <c r="F46" s="80"/>
    </row>
    <row r="47" spans="1:6" s="3" customFormat="1" ht="15" customHeight="1">
      <c r="A47" s="13" t="s">
        <v>19</v>
      </c>
      <c r="B47" s="14" t="s">
        <v>299</v>
      </c>
      <c r="C47" s="15"/>
      <c r="D47" s="78">
        <v>0</v>
      </c>
      <c r="E47" s="79">
        <v>0</v>
      </c>
      <c r="F47" s="79" t="s">
        <v>152</v>
      </c>
    </row>
    <row r="48" spans="1:6" s="3" customFormat="1" ht="27.75" customHeight="1" hidden="1">
      <c r="A48" s="13"/>
      <c r="B48" s="14" t="s">
        <v>300</v>
      </c>
      <c r="C48" s="12"/>
      <c r="D48" s="78"/>
      <c r="E48" s="79"/>
      <c r="F48" s="79"/>
    </row>
    <row r="49" spans="1:6" s="3" customFormat="1" ht="27.75" customHeight="1" hidden="1">
      <c r="A49" s="13"/>
      <c r="B49" s="14" t="s">
        <v>269</v>
      </c>
      <c r="C49" s="12"/>
      <c r="D49" s="78"/>
      <c r="E49" s="79"/>
      <c r="F49" s="79"/>
    </row>
    <row r="50" spans="1:6" s="3" customFormat="1" ht="78.75" customHeight="1">
      <c r="A50" s="13" t="s">
        <v>20</v>
      </c>
      <c r="B50" s="16" t="s">
        <v>301</v>
      </c>
      <c r="C50" s="15"/>
      <c r="D50" s="78">
        <v>0</v>
      </c>
      <c r="E50" s="79"/>
      <c r="F50" s="79" t="s">
        <v>152</v>
      </c>
    </row>
    <row r="51" spans="1:6" s="3" customFormat="1" ht="78.75" customHeight="1">
      <c r="A51" s="4" t="s">
        <v>21</v>
      </c>
      <c r="B51" s="19" t="s">
        <v>302</v>
      </c>
      <c r="C51" s="15"/>
      <c r="D51" s="78">
        <v>0</v>
      </c>
      <c r="E51" s="79"/>
      <c r="F51" s="79" t="s">
        <v>152</v>
      </c>
    </row>
    <row r="52" spans="1:6" s="3" customFormat="1" ht="15.75" customHeight="1">
      <c r="A52" s="8">
        <v>1160</v>
      </c>
      <c r="B52" s="11" t="s">
        <v>303</v>
      </c>
      <c r="C52" s="15">
        <v>7161</v>
      </c>
      <c r="D52" s="78">
        <v>0</v>
      </c>
      <c r="E52" s="78">
        <v>0</v>
      </c>
      <c r="F52" s="79" t="s">
        <v>152</v>
      </c>
    </row>
    <row r="53" spans="1:6" s="3" customFormat="1" ht="27.75" customHeight="1" hidden="1">
      <c r="A53" s="13"/>
      <c r="B53" s="14" t="s">
        <v>304</v>
      </c>
      <c r="C53" s="12"/>
      <c r="D53" s="78"/>
      <c r="E53" s="78"/>
      <c r="F53" s="79"/>
    </row>
    <row r="54" spans="1:6" s="3" customFormat="1" ht="27.75" customHeight="1" hidden="1">
      <c r="A54" s="4"/>
      <c r="B54" s="14" t="s">
        <v>269</v>
      </c>
      <c r="C54" s="12"/>
      <c r="D54" s="78"/>
      <c r="E54" s="78"/>
      <c r="F54" s="80"/>
    </row>
    <row r="55" spans="1:6" s="3" customFormat="1" ht="26.25" customHeight="1">
      <c r="A55" s="13" t="s">
        <v>127</v>
      </c>
      <c r="B55" s="14" t="s">
        <v>305</v>
      </c>
      <c r="C55" s="15"/>
      <c r="D55" s="78">
        <v>0</v>
      </c>
      <c r="E55" s="79">
        <v>0</v>
      </c>
      <c r="F55" s="79" t="s">
        <v>152</v>
      </c>
    </row>
    <row r="56" spans="1:6" s="3" customFormat="1" ht="27.75" customHeight="1" hidden="1">
      <c r="A56" s="13"/>
      <c r="B56" s="14" t="s">
        <v>306</v>
      </c>
      <c r="C56" s="12"/>
      <c r="D56" s="78"/>
      <c r="E56" s="79"/>
      <c r="F56" s="79"/>
    </row>
    <row r="57" spans="1:6" s="3" customFormat="1" ht="12" customHeight="1">
      <c r="A57" s="20" t="s">
        <v>128</v>
      </c>
      <c r="B57" s="16" t="s">
        <v>307</v>
      </c>
      <c r="C57" s="15"/>
      <c r="D57" s="78">
        <v>0</v>
      </c>
      <c r="E57" s="79"/>
      <c r="F57" s="79" t="s">
        <v>152</v>
      </c>
    </row>
    <row r="58" spans="1:6" s="3" customFormat="1" ht="12" customHeight="1">
      <c r="A58" s="20" t="s">
        <v>129</v>
      </c>
      <c r="B58" s="16" t="s">
        <v>308</v>
      </c>
      <c r="C58" s="15"/>
      <c r="D58" s="78">
        <v>0</v>
      </c>
      <c r="E58" s="79"/>
      <c r="F58" s="79" t="s">
        <v>152</v>
      </c>
    </row>
    <row r="59" spans="1:6" s="3" customFormat="1" ht="53.25" customHeight="1">
      <c r="A59" s="20" t="s">
        <v>130</v>
      </c>
      <c r="B59" s="16" t="s">
        <v>309</v>
      </c>
      <c r="C59" s="15"/>
      <c r="D59" s="78">
        <v>0</v>
      </c>
      <c r="E59" s="79"/>
      <c r="F59" s="79" t="s">
        <v>152</v>
      </c>
    </row>
    <row r="60" spans="1:6" s="3" customFormat="1" ht="67.5" customHeight="1">
      <c r="A60" s="20" t="s">
        <v>146</v>
      </c>
      <c r="B60" s="14" t="s">
        <v>310</v>
      </c>
      <c r="C60" s="15"/>
      <c r="D60" s="78">
        <v>0</v>
      </c>
      <c r="E60" s="79"/>
      <c r="F60" s="79" t="s">
        <v>152</v>
      </c>
    </row>
    <row r="61" spans="1:6" s="3" customFormat="1" ht="15.75" customHeight="1">
      <c r="A61" s="8">
        <v>1200</v>
      </c>
      <c r="B61" s="77" t="s">
        <v>311</v>
      </c>
      <c r="C61" s="15">
        <v>7300</v>
      </c>
      <c r="D61" s="78">
        <f>+D64+D67+D70+D73+D76+D86</f>
        <v>136127.6</v>
      </c>
      <c r="E61" s="78">
        <f>+E64+E67+E70+E73+E76+E86</f>
        <v>136127.6</v>
      </c>
      <c r="F61" s="79">
        <v>0</v>
      </c>
    </row>
    <row r="62" spans="1:6" s="3" customFormat="1" ht="30">
      <c r="A62" s="4"/>
      <c r="B62" s="11" t="s">
        <v>312</v>
      </c>
      <c r="C62" s="12"/>
      <c r="D62" s="78"/>
      <c r="E62" s="78"/>
      <c r="F62" s="80"/>
    </row>
    <row r="63" spans="1:6" s="3" customFormat="1" ht="15">
      <c r="A63" s="4"/>
      <c r="B63" s="11" t="s">
        <v>269</v>
      </c>
      <c r="C63" s="12"/>
      <c r="D63" s="78"/>
      <c r="E63" s="78"/>
      <c r="F63" s="80"/>
    </row>
    <row r="64" spans="1:6" s="3" customFormat="1" ht="26.25" customHeight="1">
      <c r="A64" s="8">
        <v>1210</v>
      </c>
      <c r="B64" s="11" t="s">
        <v>313</v>
      </c>
      <c r="C64" s="15">
        <v>7311</v>
      </c>
      <c r="D64" s="78">
        <v>0</v>
      </c>
      <c r="E64" s="78">
        <v>0</v>
      </c>
      <c r="F64" s="79" t="s">
        <v>152</v>
      </c>
    </row>
    <row r="65" spans="1:6" s="3" customFormat="1" ht="27.75" customHeight="1" hidden="1">
      <c r="A65" s="4"/>
      <c r="B65" s="11" t="s">
        <v>269</v>
      </c>
      <c r="C65" s="12"/>
      <c r="D65" s="78"/>
      <c r="E65" s="78"/>
      <c r="F65" s="80"/>
    </row>
    <row r="66" spans="1:6" s="3" customFormat="1" ht="27.75" customHeight="1">
      <c r="A66" s="13" t="s">
        <v>157</v>
      </c>
      <c r="B66" s="14" t="s">
        <v>314</v>
      </c>
      <c r="C66" s="21"/>
      <c r="D66" s="78">
        <v>0</v>
      </c>
      <c r="E66" s="80"/>
      <c r="F66" s="79" t="s">
        <v>152</v>
      </c>
    </row>
    <row r="67" spans="1:6" s="3" customFormat="1" ht="27" customHeight="1">
      <c r="A67" s="13" t="s">
        <v>254</v>
      </c>
      <c r="B67" s="11" t="s">
        <v>315</v>
      </c>
      <c r="C67" s="21">
        <v>7312</v>
      </c>
      <c r="D67" s="78">
        <v>0</v>
      </c>
      <c r="E67" s="79">
        <v>0</v>
      </c>
      <c r="F67" s="79">
        <v>0</v>
      </c>
    </row>
    <row r="68" spans="1:6" s="3" customFormat="1" ht="27.75" customHeight="1" hidden="1">
      <c r="A68" s="13"/>
      <c r="B68" s="11" t="s">
        <v>269</v>
      </c>
      <c r="C68" s="15"/>
      <c r="D68" s="78"/>
      <c r="E68" s="80"/>
      <c r="F68" s="79"/>
    </row>
    <row r="69" spans="1:6" s="3" customFormat="1" ht="27.75" customHeight="1">
      <c r="A69" s="4" t="s">
        <v>255</v>
      </c>
      <c r="B69" s="14" t="s">
        <v>316</v>
      </c>
      <c r="C69" s="21"/>
      <c r="D69" s="78">
        <v>0</v>
      </c>
      <c r="E69" s="79">
        <v>0</v>
      </c>
      <c r="F69" s="79"/>
    </row>
    <row r="70" spans="1:6" s="3" customFormat="1" ht="27.75" customHeight="1">
      <c r="A70" s="13" t="s">
        <v>158</v>
      </c>
      <c r="B70" s="11" t="s">
        <v>317</v>
      </c>
      <c r="C70" s="21">
        <v>7321</v>
      </c>
      <c r="D70" s="78">
        <v>0</v>
      </c>
      <c r="E70" s="79">
        <v>0</v>
      </c>
      <c r="F70" s="79" t="s">
        <v>152</v>
      </c>
    </row>
    <row r="71" spans="1:6" s="3" customFormat="1" ht="27.75" customHeight="1" hidden="1">
      <c r="A71" s="13"/>
      <c r="B71" s="11" t="s">
        <v>269</v>
      </c>
      <c r="C71" s="15"/>
      <c r="D71" s="78"/>
      <c r="E71" s="80"/>
      <c r="F71" s="79"/>
    </row>
    <row r="72" spans="1:6" s="3" customFormat="1" ht="33" customHeight="1">
      <c r="A72" s="13" t="s">
        <v>159</v>
      </c>
      <c r="B72" s="14" t="s">
        <v>318</v>
      </c>
      <c r="C72" s="21"/>
      <c r="D72" s="78">
        <v>0</v>
      </c>
      <c r="E72" s="79"/>
      <c r="F72" s="79" t="s">
        <v>152</v>
      </c>
    </row>
    <row r="73" spans="1:6" s="3" customFormat="1" ht="27.75" customHeight="1">
      <c r="A73" s="13" t="s">
        <v>160</v>
      </c>
      <c r="B73" s="11" t="s">
        <v>319</v>
      </c>
      <c r="C73" s="21">
        <v>7322</v>
      </c>
      <c r="D73" s="78">
        <v>0</v>
      </c>
      <c r="E73" s="79">
        <v>0</v>
      </c>
      <c r="F73" s="79">
        <v>0</v>
      </c>
    </row>
    <row r="74" spans="1:6" s="3" customFormat="1" ht="15.75" customHeight="1" hidden="1">
      <c r="A74" s="13"/>
      <c r="B74" s="11" t="s">
        <v>269</v>
      </c>
      <c r="C74" s="15"/>
      <c r="D74" s="78"/>
      <c r="E74" s="80"/>
      <c r="F74" s="79"/>
    </row>
    <row r="75" spans="1:6" s="3" customFormat="1" ht="33" customHeight="1">
      <c r="A75" s="13" t="s">
        <v>161</v>
      </c>
      <c r="B75" s="14" t="s">
        <v>320</v>
      </c>
      <c r="C75" s="21"/>
      <c r="D75" s="78">
        <v>0</v>
      </c>
      <c r="E75" s="79">
        <v>0</v>
      </c>
      <c r="F75" s="79"/>
    </row>
    <row r="76" spans="1:6" s="3" customFormat="1" ht="30.75" customHeight="1">
      <c r="A76" s="8">
        <v>1250</v>
      </c>
      <c r="B76" s="11" t="s">
        <v>321</v>
      </c>
      <c r="C76" s="15">
        <v>7331</v>
      </c>
      <c r="D76" s="78">
        <f>E76</f>
        <v>136127.6</v>
      </c>
      <c r="E76" s="78">
        <f>E79+E80+E84+E85</f>
        <v>136127.6</v>
      </c>
      <c r="F76" s="79" t="s">
        <v>152</v>
      </c>
    </row>
    <row r="77" spans="1:6" s="3" customFormat="1" ht="15">
      <c r="A77" s="4"/>
      <c r="B77" s="11" t="s">
        <v>322</v>
      </c>
      <c r="C77" s="12"/>
      <c r="D77" s="78"/>
      <c r="E77" s="78"/>
      <c r="F77" s="80"/>
    </row>
    <row r="78" spans="1:6" s="3" customFormat="1" ht="15">
      <c r="A78" s="4"/>
      <c r="B78" s="11" t="s">
        <v>279</v>
      </c>
      <c r="C78" s="12"/>
      <c r="D78" s="78"/>
      <c r="E78" s="78"/>
      <c r="F78" s="80"/>
    </row>
    <row r="79" spans="1:6" s="3" customFormat="1" ht="36.75" customHeight="1">
      <c r="A79" s="13" t="s">
        <v>162</v>
      </c>
      <c r="B79" s="14" t="s">
        <v>323</v>
      </c>
      <c r="C79" s="15"/>
      <c r="D79" s="78">
        <f>E79</f>
        <v>136127.6</v>
      </c>
      <c r="E79" s="79">
        <v>136127.6</v>
      </c>
      <c r="F79" s="79" t="s">
        <v>152</v>
      </c>
    </row>
    <row r="80" spans="1:6" s="3" customFormat="1" ht="27" customHeight="1">
      <c r="A80" s="13" t="s">
        <v>163</v>
      </c>
      <c r="B80" s="14" t="s">
        <v>324</v>
      </c>
      <c r="C80" s="21"/>
      <c r="D80" s="78">
        <v>0</v>
      </c>
      <c r="E80" s="79">
        <v>0</v>
      </c>
      <c r="F80" s="79" t="s">
        <v>152</v>
      </c>
    </row>
    <row r="81" spans="1:6" s="3" customFormat="1" ht="27.75" customHeight="1" hidden="1">
      <c r="A81" s="13"/>
      <c r="B81" s="19" t="s">
        <v>269</v>
      </c>
      <c r="C81" s="21"/>
      <c r="D81" s="78"/>
      <c r="E81" s="79"/>
      <c r="F81" s="79"/>
    </row>
    <row r="82" spans="1:6" s="3" customFormat="1" ht="27.75" customHeight="1">
      <c r="A82" s="13" t="s">
        <v>164</v>
      </c>
      <c r="B82" s="18" t="s">
        <v>325</v>
      </c>
      <c r="C82" s="15"/>
      <c r="D82" s="78">
        <v>0</v>
      </c>
      <c r="E82" s="79"/>
      <c r="F82" s="79" t="s">
        <v>152</v>
      </c>
    </row>
    <row r="83" spans="1:6" s="3" customFormat="1" ht="27.75" customHeight="1">
      <c r="A83" s="13" t="s">
        <v>165</v>
      </c>
      <c r="B83" s="18" t="s">
        <v>326</v>
      </c>
      <c r="C83" s="15"/>
      <c r="D83" s="78">
        <v>0</v>
      </c>
      <c r="E83" s="79">
        <v>0</v>
      </c>
      <c r="F83" s="79" t="s">
        <v>152</v>
      </c>
    </row>
    <row r="84" spans="1:5" s="3" customFormat="1" ht="27.75" customHeight="1">
      <c r="A84" s="13" t="s">
        <v>166</v>
      </c>
      <c r="B84" s="14" t="s">
        <v>327</v>
      </c>
      <c r="C84" s="21"/>
      <c r="D84" s="78">
        <v>0</v>
      </c>
      <c r="E84" s="79">
        <v>0</v>
      </c>
    </row>
    <row r="85" spans="1:6" s="3" customFormat="1" ht="27.75" customHeight="1">
      <c r="A85" s="13" t="s">
        <v>167</v>
      </c>
      <c r="B85" s="14" t="s">
        <v>328</v>
      </c>
      <c r="C85" s="21"/>
      <c r="D85" s="78">
        <v>0</v>
      </c>
      <c r="E85" s="79">
        <v>0</v>
      </c>
      <c r="F85" s="79"/>
    </row>
    <row r="86" spans="1:6" s="3" customFormat="1" ht="25.5" customHeight="1">
      <c r="A86" s="8">
        <v>1260</v>
      </c>
      <c r="B86" s="11" t="s">
        <v>329</v>
      </c>
      <c r="C86" s="15">
        <v>7332</v>
      </c>
      <c r="D86" s="78">
        <v>0</v>
      </c>
      <c r="E86" s="79">
        <v>0</v>
      </c>
      <c r="F86" s="79">
        <v>0</v>
      </c>
    </row>
    <row r="87" spans="1:6" s="3" customFormat="1" ht="27.75" customHeight="1" hidden="1">
      <c r="A87" s="4"/>
      <c r="B87" s="11" t="s">
        <v>330</v>
      </c>
      <c r="C87" s="12"/>
      <c r="D87" s="78"/>
      <c r="E87" s="79"/>
      <c r="F87" s="80"/>
    </row>
    <row r="88" spans="1:6" s="3" customFormat="1" ht="27.75" customHeight="1" hidden="1">
      <c r="A88" s="4"/>
      <c r="B88" s="11" t="s">
        <v>269</v>
      </c>
      <c r="C88" s="12"/>
      <c r="D88" s="78"/>
      <c r="E88" s="80"/>
      <c r="F88" s="80"/>
    </row>
    <row r="89" spans="1:6" s="3" customFormat="1" ht="36" customHeight="1">
      <c r="A89" s="13" t="s">
        <v>87</v>
      </c>
      <c r="B89" s="14" t="s">
        <v>331</v>
      </c>
      <c r="C89" s="21"/>
      <c r="D89" s="78">
        <v>0</v>
      </c>
      <c r="E89" s="79">
        <v>0</v>
      </c>
      <c r="F89" s="79"/>
    </row>
    <row r="90" spans="1:6" s="3" customFormat="1" ht="32.25" customHeight="1">
      <c r="A90" s="13" t="s">
        <v>88</v>
      </c>
      <c r="B90" s="14" t="s">
        <v>332</v>
      </c>
      <c r="C90" s="21"/>
      <c r="D90" s="78">
        <v>0</v>
      </c>
      <c r="E90" s="79">
        <v>0</v>
      </c>
      <c r="F90" s="79"/>
    </row>
    <row r="91" spans="1:6" s="3" customFormat="1" ht="14.25" customHeight="1">
      <c r="A91" s="8">
        <v>1300</v>
      </c>
      <c r="B91" s="11" t="s">
        <v>333</v>
      </c>
      <c r="C91" s="15">
        <v>7400</v>
      </c>
      <c r="D91" s="78">
        <f>E91</f>
        <v>24410</v>
      </c>
      <c r="E91" s="78">
        <f>E94+E97+E100+E107+E113+E118+E123+E133</f>
        <v>24410</v>
      </c>
      <c r="F91" s="78">
        <f>F133</f>
        <v>35590.7708</v>
      </c>
    </row>
    <row r="92" spans="1:6" s="3" customFormat="1" ht="30">
      <c r="A92" s="4"/>
      <c r="B92" s="11" t="s">
        <v>334</v>
      </c>
      <c r="C92" s="12"/>
      <c r="D92" s="78"/>
      <c r="E92" s="78"/>
      <c r="F92" s="80"/>
    </row>
    <row r="93" spans="1:6" s="3" customFormat="1" ht="15">
      <c r="A93" s="4"/>
      <c r="B93" s="11" t="s">
        <v>269</v>
      </c>
      <c r="C93" s="12"/>
      <c r="D93" s="78"/>
      <c r="E93" s="78"/>
      <c r="F93" s="80"/>
    </row>
    <row r="94" spans="1:6" s="3" customFormat="1" ht="12" customHeight="1">
      <c r="A94" s="8">
        <v>1310</v>
      </c>
      <c r="B94" s="11" t="s">
        <v>335</v>
      </c>
      <c r="C94" s="15">
        <v>7411</v>
      </c>
      <c r="D94" s="78">
        <v>0</v>
      </c>
      <c r="E94" s="79">
        <v>0</v>
      </c>
      <c r="F94" s="79" t="s">
        <v>152</v>
      </c>
    </row>
    <row r="95" spans="1:6" s="3" customFormat="1" ht="15">
      <c r="A95" s="4"/>
      <c r="B95" s="11" t="s">
        <v>269</v>
      </c>
      <c r="C95" s="12"/>
      <c r="D95" s="78"/>
      <c r="E95" s="80"/>
      <c r="F95" s="80"/>
    </row>
    <row r="96" spans="1:6" s="3" customFormat="1" ht="22.5" customHeight="1">
      <c r="A96" s="13" t="s">
        <v>89</v>
      </c>
      <c r="B96" s="14" t="s">
        <v>336</v>
      </c>
      <c r="C96" s="21"/>
      <c r="D96" s="78">
        <v>0</v>
      </c>
      <c r="E96" s="79">
        <v>0</v>
      </c>
      <c r="F96" s="79"/>
    </row>
    <row r="97" spans="1:6" s="3" customFormat="1" ht="12.75" customHeight="1">
      <c r="A97" s="8">
        <v>1320</v>
      </c>
      <c r="B97" s="11" t="s">
        <v>337</v>
      </c>
      <c r="C97" s="15">
        <v>7412</v>
      </c>
      <c r="D97" s="78">
        <v>0</v>
      </c>
      <c r="E97" s="78">
        <v>0</v>
      </c>
      <c r="F97" s="79" t="s">
        <v>152</v>
      </c>
    </row>
    <row r="98" spans="1:6" s="3" customFormat="1" ht="27.75" customHeight="1" hidden="1">
      <c r="A98" s="4"/>
      <c r="B98" s="11" t="s">
        <v>269</v>
      </c>
      <c r="C98" s="12"/>
      <c r="D98" s="78"/>
      <c r="E98" s="78"/>
      <c r="F98" s="80"/>
    </row>
    <row r="99" spans="1:6" s="3" customFormat="1" ht="27.75" customHeight="1" hidden="1">
      <c r="A99" s="13" t="s">
        <v>90</v>
      </c>
      <c r="B99" s="14" t="s">
        <v>338</v>
      </c>
      <c r="C99" s="21"/>
      <c r="D99" s="78">
        <v>0</v>
      </c>
      <c r="E99" s="79"/>
      <c r="F99" s="79" t="s">
        <v>152</v>
      </c>
    </row>
    <row r="100" spans="1:6" s="3" customFormat="1" ht="12" customHeight="1">
      <c r="A100" s="8">
        <v>1330</v>
      </c>
      <c r="B100" s="11" t="s">
        <v>339</v>
      </c>
      <c r="C100" s="15">
        <v>7415</v>
      </c>
      <c r="D100" s="78">
        <v>9840</v>
      </c>
      <c r="E100" s="78">
        <f>SUM(E103:E106)</f>
        <v>9840</v>
      </c>
      <c r="F100" s="79" t="s">
        <v>152</v>
      </c>
    </row>
    <row r="101" spans="1:6" s="3" customFormat="1" ht="27.75" customHeight="1" hidden="1">
      <c r="A101" s="4"/>
      <c r="B101" s="11" t="s">
        <v>340</v>
      </c>
      <c r="C101" s="12"/>
      <c r="D101" s="78"/>
      <c r="E101" s="78"/>
      <c r="F101" s="80"/>
    </row>
    <row r="102" spans="1:6" s="3" customFormat="1" ht="27.75" customHeight="1" hidden="1">
      <c r="A102" s="4"/>
      <c r="B102" s="11" t="s">
        <v>269</v>
      </c>
      <c r="C102" s="12"/>
      <c r="D102" s="78"/>
      <c r="E102" s="78"/>
      <c r="F102" s="80"/>
    </row>
    <row r="103" spans="1:6" s="3" customFormat="1" ht="12.75" customHeight="1">
      <c r="A103" s="13" t="s">
        <v>91</v>
      </c>
      <c r="B103" s="14" t="s">
        <v>341</v>
      </c>
      <c r="C103" s="21"/>
      <c r="D103" s="78">
        <f>E103</f>
        <v>9000</v>
      </c>
      <c r="E103" s="79">
        <v>9000</v>
      </c>
      <c r="F103" s="79" t="s">
        <v>152</v>
      </c>
    </row>
    <row r="104" spans="1:6" s="3" customFormat="1" ht="25.5" customHeight="1">
      <c r="A104" s="13" t="s">
        <v>92</v>
      </c>
      <c r="B104" s="14" t="s">
        <v>342</v>
      </c>
      <c r="C104" s="21"/>
      <c r="D104" s="78">
        <f>E104</f>
        <v>0</v>
      </c>
      <c r="E104" s="79"/>
      <c r="F104" s="79" t="s">
        <v>152</v>
      </c>
    </row>
    <row r="105" spans="1:6" s="3" customFormat="1" ht="42.75" customHeight="1">
      <c r="A105" s="13" t="s">
        <v>93</v>
      </c>
      <c r="B105" s="14" t="s">
        <v>343</v>
      </c>
      <c r="C105" s="21"/>
      <c r="D105" s="78">
        <f>E105</f>
        <v>0</v>
      </c>
      <c r="E105" s="79"/>
      <c r="F105" s="79" t="s">
        <v>152</v>
      </c>
    </row>
    <row r="106" spans="1:6" s="3" customFormat="1" ht="14.25" customHeight="1">
      <c r="A106" s="4" t="s">
        <v>49</v>
      </c>
      <c r="B106" s="14" t="s">
        <v>344</v>
      </c>
      <c r="C106" s="21"/>
      <c r="D106" s="78">
        <f>E106</f>
        <v>840</v>
      </c>
      <c r="E106" s="79">
        <v>840</v>
      </c>
      <c r="F106" s="79" t="s">
        <v>152</v>
      </c>
    </row>
    <row r="107" spans="1:6" s="3" customFormat="1" ht="27.75" customHeight="1">
      <c r="A107" s="8">
        <v>1340</v>
      </c>
      <c r="B107" s="11" t="s">
        <v>345</v>
      </c>
      <c r="C107" s="15">
        <v>7421</v>
      </c>
      <c r="D107" s="78">
        <v>0</v>
      </c>
      <c r="E107" s="78">
        <v>0</v>
      </c>
      <c r="F107" s="79" t="s">
        <v>152</v>
      </c>
    </row>
    <row r="108" spans="1:6" s="3" customFormat="1" ht="27.75" customHeight="1" hidden="1">
      <c r="A108" s="4"/>
      <c r="B108" s="11" t="s">
        <v>346</v>
      </c>
      <c r="C108" s="12"/>
      <c r="D108" s="78"/>
      <c r="E108" s="78"/>
      <c r="F108" s="80"/>
    </row>
    <row r="109" spans="1:6" s="3" customFormat="1" ht="27.75" customHeight="1" hidden="1">
      <c r="A109" s="4"/>
      <c r="B109" s="11" t="s">
        <v>269</v>
      </c>
      <c r="C109" s="12"/>
      <c r="D109" s="78"/>
      <c r="E109" s="78"/>
      <c r="F109" s="80"/>
    </row>
    <row r="110" spans="1:6" s="3" customFormat="1" ht="70.5" customHeight="1">
      <c r="A110" s="13" t="s">
        <v>50</v>
      </c>
      <c r="B110" s="14" t="s">
        <v>347</v>
      </c>
      <c r="C110" s="21"/>
      <c r="D110" s="78">
        <v>0</v>
      </c>
      <c r="E110" s="79"/>
      <c r="F110" s="79" t="s">
        <v>152</v>
      </c>
    </row>
    <row r="111" spans="1:6" s="3" customFormat="1" ht="41.25" customHeight="1">
      <c r="A111" s="13" t="s">
        <v>75</v>
      </c>
      <c r="B111" s="14" t="s">
        <v>348</v>
      </c>
      <c r="C111" s="15"/>
      <c r="D111" s="78">
        <v>0</v>
      </c>
      <c r="E111" s="79"/>
      <c r="F111" s="79" t="s">
        <v>152</v>
      </c>
    </row>
    <row r="112" spans="1:6" s="3" customFormat="1" ht="54" customHeight="1">
      <c r="A112" s="13" t="s">
        <v>153</v>
      </c>
      <c r="B112" s="14" t="s">
        <v>349</v>
      </c>
      <c r="C112" s="15"/>
      <c r="D112" s="78">
        <v>0</v>
      </c>
      <c r="E112" s="79"/>
      <c r="F112" s="79" t="s">
        <v>152</v>
      </c>
    </row>
    <row r="113" spans="1:6" s="3" customFormat="1" ht="15.75" customHeight="1">
      <c r="A113" s="8">
        <v>1350</v>
      </c>
      <c r="B113" s="11" t="s">
        <v>350</v>
      </c>
      <c r="C113" s="15">
        <v>7422</v>
      </c>
      <c r="D113" s="78">
        <f>E113</f>
        <v>2570</v>
      </c>
      <c r="E113" s="78">
        <f>E116+E117</f>
        <v>2570</v>
      </c>
      <c r="F113" s="79" t="s">
        <v>152</v>
      </c>
    </row>
    <row r="114" spans="1:6" s="3" customFormat="1" ht="27.75" customHeight="1" hidden="1">
      <c r="A114" s="4"/>
      <c r="B114" s="11" t="s">
        <v>351</v>
      </c>
      <c r="C114" s="12"/>
      <c r="D114" s="78"/>
      <c r="E114" s="78"/>
      <c r="F114" s="80"/>
    </row>
    <row r="115" spans="1:6" s="3" customFormat="1" ht="27.75" customHeight="1" hidden="1">
      <c r="A115" s="4"/>
      <c r="B115" s="11" t="s">
        <v>269</v>
      </c>
      <c r="C115" s="12"/>
      <c r="D115" s="78"/>
      <c r="E115" s="78"/>
      <c r="F115" s="80"/>
    </row>
    <row r="116" spans="1:8" s="3" customFormat="1" ht="15.75" customHeight="1">
      <c r="A116" s="13" t="s">
        <v>94</v>
      </c>
      <c r="B116" s="14" t="s">
        <v>352</v>
      </c>
      <c r="C116" s="11"/>
      <c r="D116" s="78">
        <f>E116</f>
        <v>2570</v>
      </c>
      <c r="E116" s="79">
        <v>2570</v>
      </c>
      <c r="F116" s="79" t="s">
        <v>152</v>
      </c>
      <c r="H116" s="88"/>
    </row>
    <row r="117" spans="1:6" s="3" customFormat="1" ht="27.75" customHeight="1">
      <c r="A117" s="13" t="s">
        <v>95</v>
      </c>
      <c r="B117" s="14" t="s">
        <v>353</v>
      </c>
      <c r="C117" s="15"/>
      <c r="D117" s="78">
        <f>E117</f>
        <v>0</v>
      </c>
      <c r="E117" s="79"/>
      <c r="F117" s="79" t="s">
        <v>152</v>
      </c>
    </row>
    <row r="118" spans="1:6" s="3" customFormat="1" ht="15" customHeight="1">
      <c r="A118" s="8">
        <v>1360</v>
      </c>
      <c r="B118" s="11" t="s">
        <v>354</v>
      </c>
      <c r="C118" s="15">
        <v>7431</v>
      </c>
      <c r="D118" s="78">
        <v>0</v>
      </c>
      <c r="E118" s="78">
        <v>0</v>
      </c>
      <c r="F118" s="79" t="s">
        <v>152</v>
      </c>
    </row>
    <row r="119" spans="1:6" s="3" customFormat="1" ht="27.75" customHeight="1" hidden="1">
      <c r="A119" s="4"/>
      <c r="B119" s="11" t="s">
        <v>355</v>
      </c>
      <c r="C119" s="12"/>
      <c r="D119" s="78"/>
      <c r="E119" s="78"/>
      <c r="F119" s="80"/>
    </row>
    <row r="120" spans="1:6" s="3" customFormat="1" ht="27.75" customHeight="1" hidden="1">
      <c r="A120" s="4"/>
      <c r="B120" s="11" t="s">
        <v>269</v>
      </c>
      <c r="C120" s="12"/>
      <c r="D120" s="78"/>
      <c r="E120" s="78"/>
      <c r="F120" s="80"/>
    </row>
    <row r="121" spans="1:6" s="3" customFormat="1" ht="41.25" customHeight="1">
      <c r="A121" s="13" t="s">
        <v>96</v>
      </c>
      <c r="B121" s="14" t="s">
        <v>356</v>
      </c>
      <c r="C121" s="21"/>
      <c r="D121" s="78">
        <v>0</v>
      </c>
      <c r="E121" s="79"/>
      <c r="F121" s="79" t="s">
        <v>152</v>
      </c>
    </row>
    <row r="122" spans="1:6" s="3" customFormat="1" ht="48" customHeight="1">
      <c r="A122" s="13" t="s">
        <v>97</v>
      </c>
      <c r="B122" s="14" t="s">
        <v>357</v>
      </c>
      <c r="C122" s="21"/>
      <c r="D122" s="78">
        <v>0</v>
      </c>
      <c r="E122" s="79"/>
      <c r="F122" s="79" t="s">
        <v>152</v>
      </c>
    </row>
    <row r="123" spans="1:6" s="3" customFormat="1" ht="18.75" customHeight="1">
      <c r="A123" s="8">
        <v>1370</v>
      </c>
      <c r="B123" s="11" t="s">
        <v>358</v>
      </c>
      <c r="C123" s="15">
        <v>7441</v>
      </c>
      <c r="D123" s="78">
        <v>0</v>
      </c>
      <c r="E123" s="79">
        <v>0</v>
      </c>
      <c r="F123" s="79" t="s">
        <v>152</v>
      </c>
    </row>
    <row r="124" spans="1:6" s="3" customFormat="1" ht="27.75" customHeight="1" hidden="1">
      <c r="A124" s="4"/>
      <c r="B124" s="11" t="s">
        <v>359</v>
      </c>
      <c r="C124" s="12"/>
      <c r="D124" s="78"/>
      <c r="E124" s="79"/>
      <c r="F124" s="80"/>
    </row>
    <row r="125" spans="1:6" s="3" customFormat="1" ht="27.75" customHeight="1" hidden="1">
      <c r="A125" s="4"/>
      <c r="B125" s="11" t="s">
        <v>269</v>
      </c>
      <c r="C125" s="12"/>
      <c r="D125" s="78"/>
      <c r="E125" s="79"/>
      <c r="F125" s="80"/>
    </row>
    <row r="126" spans="1:6" s="3" customFormat="1" ht="88.5" customHeight="1">
      <c r="A126" s="4" t="s">
        <v>98</v>
      </c>
      <c r="B126" s="14" t="s">
        <v>360</v>
      </c>
      <c r="C126" s="21"/>
      <c r="D126" s="78">
        <v>0</v>
      </c>
      <c r="E126" s="79"/>
      <c r="F126" s="79" t="s">
        <v>152</v>
      </c>
    </row>
    <row r="127" spans="1:6" s="3" customFormat="1" ht="112.5" customHeight="1">
      <c r="A127" s="13" t="s">
        <v>182</v>
      </c>
      <c r="B127" s="14" t="s">
        <v>361</v>
      </c>
      <c r="C127" s="21"/>
      <c r="D127" s="78">
        <v>0</v>
      </c>
      <c r="E127" s="79"/>
      <c r="F127" s="79" t="s">
        <v>152</v>
      </c>
    </row>
    <row r="128" spans="1:6" s="3" customFormat="1" ht="17.25" customHeight="1">
      <c r="A128" s="8">
        <v>1380</v>
      </c>
      <c r="B128" s="11" t="s">
        <v>362</v>
      </c>
      <c r="C128" s="15">
        <v>7442</v>
      </c>
      <c r="D128" s="78">
        <v>0</v>
      </c>
      <c r="E128" s="79" t="s">
        <v>152</v>
      </c>
      <c r="F128" s="79">
        <v>0</v>
      </c>
    </row>
    <row r="129" spans="1:6" s="3" customFormat="1" ht="27.75" customHeight="1" hidden="1">
      <c r="A129" s="4"/>
      <c r="B129" s="11" t="s">
        <v>363</v>
      </c>
      <c r="C129" s="12"/>
      <c r="D129" s="78"/>
      <c r="E129" s="80"/>
      <c r="F129" s="80"/>
    </row>
    <row r="130" spans="1:6" s="3" customFormat="1" ht="27.75" customHeight="1" hidden="1">
      <c r="A130" s="4"/>
      <c r="B130" s="11" t="s">
        <v>269</v>
      </c>
      <c r="C130" s="12"/>
      <c r="D130" s="78"/>
      <c r="E130" s="80"/>
      <c r="F130" s="80"/>
    </row>
    <row r="131" spans="1:6" s="3" customFormat="1" ht="93" customHeight="1">
      <c r="A131" s="13" t="s">
        <v>99</v>
      </c>
      <c r="B131" s="14" t="s">
        <v>364</v>
      </c>
      <c r="C131" s="21"/>
      <c r="D131" s="78">
        <v>0</v>
      </c>
      <c r="E131" s="79">
        <v>0</v>
      </c>
      <c r="F131" s="79"/>
    </row>
    <row r="132" spans="1:6" s="3" customFormat="1" ht="120" customHeight="1">
      <c r="A132" s="13" t="s">
        <v>100</v>
      </c>
      <c r="B132" s="14" t="s">
        <v>365</v>
      </c>
      <c r="C132" s="21"/>
      <c r="D132" s="78">
        <v>0</v>
      </c>
      <c r="E132" s="79">
        <v>0</v>
      </c>
      <c r="F132" s="80"/>
    </row>
    <row r="133" spans="1:6" s="3" customFormat="1" ht="15" customHeight="1">
      <c r="A133" s="13" t="s">
        <v>76</v>
      </c>
      <c r="B133" s="11" t="s">
        <v>366</v>
      </c>
      <c r="C133" s="15">
        <v>7451</v>
      </c>
      <c r="D133" s="78">
        <f>D136+D137+D138</f>
        <v>47590.7708</v>
      </c>
      <c r="E133" s="78">
        <f>E138</f>
        <v>12000</v>
      </c>
      <c r="F133" s="79">
        <f>F136+F137</f>
        <v>35590.7708</v>
      </c>
    </row>
    <row r="134" spans="1:6" s="3" customFormat="1" ht="27.75" customHeight="1" hidden="1">
      <c r="A134" s="13"/>
      <c r="B134" s="11" t="s">
        <v>367</v>
      </c>
      <c r="C134" s="15"/>
      <c r="D134" s="78"/>
      <c r="E134" s="78"/>
      <c r="F134" s="80"/>
    </row>
    <row r="135" spans="1:6" s="3" customFormat="1" ht="27.75" customHeight="1" hidden="1">
      <c r="A135" s="13"/>
      <c r="B135" s="11" t="s">
        <v>269</v>
      </c>
      <c r="C135" s="15"/>
      <c r="D135" s="78"/>
      <c r="E135" s="78"/>
      <c r="F135" s="80"/>
    </row>
    <row r="136" spans="1:6" s="3" customFormat="1" ht="25.5" customHeight="1">
      <c r="A136" s="13" t="s">
        <v>77</v>
      </c>
      <c r="B136" s="14" t="s">
        <v>368</v>
      </c>
      <c r="C136" s="21"/>
      <c r="D136" s="78">
        <v>0</v>
      </c>
      <c r="E136" s="79" t="s">
        <v>152</v>
      </c>
      <c r="F136" s="79"/>
    </row>
    <row r="137" spans="1:6" s="3" customFormat="1" ht="27.75" customHeight="1">
      <c r="A137" s="13" t="s">
        <v>78</v>
      </c>
      <c r="B137" s="14" t="s">
        <v>369</v>
      </c>
      <c r="C137" s="21"/>
      <c r="D137" s="78">
        <f>F137</f>
        <v>35590.7708</v>
      </c>
      <c r="E137" s="79" t="s">
        <v>152</v>
      </c>
      <c r="F137" s="79">
        <v>35590.7708</v>
      </c>
    </row>
    <row r="138" spans="1:6" s="3" customFormat="1" ht="33.75" customHeight="1">
      <c r="A138" s="13" t="s">
        <v>79</v>
      </c>
      <c r="B138" s="14" t="s">
        <v>370</v>
      </c>
      <c r="C138" s="21"/>
      <c r="D138" s="78">
        <f>E138</f>
        <v>12000</v>
      </c>
      <c r="E138" s="79">
        <v>12000</v>
      </c>
      <c r="F138" s="79" t="s">
        <v>152</v>
      </c>
    </row>
    <row r="139" spans="5:6" ht="15">
      <c r="E139" s="97"/>
      <c r="F139" s="97"/>
    </row>
    <row r="140" spans="5:6" ht="15">
      <c r="E140" s="97"/>
      <c r="F140" s="97"/>
    </row>
    <row r="141" spans="5:6" ht="15">
      <c r="E141" s="97"/>
      <c r="F141" s="97"/>
    </row>
    <row r="142" spans="5:6" ht="15">
      <c r="E142" s="97"/>
      <c r="F142" s="97"/>
    </row>
    <row r="143" spans="5:6" ht="15">
      <c r="E143" s="97"/>
      <c r="F143" s="97"/>
    </row>
    <row r="144" spans="5:6" ht="15">
      <c r="E144" s="97"/>
      <c r="F144" s="97"/>
    </row>
    <row r="145" spans="5:6" ht="15">
      <c r="E145" s="97"/>
      <c r="F145" s="97"/>
    </row>
    <row r="146" spans="5:6" ht="15">
      <c r="E146" s="97"/>
      <c r="F146" s="97"/>
    </row>
    <row r="147" spans="5:6" ht="15">
      <c r="E147" s="97"/>
      <c r="F147" s="97"/>
    </row>
    <row r="148" spans="5:6" ht="15">
      <c r="E148" s="97"/>
      <c r="F148" s="97"/>
    </row>
    <row r="149" spans="5:6" ht="15">
      <c r="E149" s="97"/>
      <c r="F149" s="97"/>
    </row>
    <row r="150" spans="5:6" ht="15">
      <c r="E150" s="97"/>
      <c r="F150" s="97"/>
    </row>
    <row r="151" spans="5:6" ht="15">
      <c r="E151" s="97"/>
      <c r="F151" s="97"/>
    </row>
    <row r="152" spans="5:6" ht="15">
      <c r="E152" s="97"/>
      <c r="F152" s="97"/>
    </row>
    <row r="153" spans="5:6" ht="15">
      <c r="E153" s="97"/>
      <c r="F153" s="97"/>
    </row>
    <row r="154" spans="5:6" ht="15">
      <c r="E154" s="97"/>
      <c r="F154" s="97"/>
    </row>
    <row r="155" spans="5:6" ht="15">
      <c r="E155" s="97"/>
      <c r="F155" s="97"/>
    </row>
    <row r="156" spans="5:6" ht="15">
      <c r="E156" s="97"/>
      <c r="F156" s="97"/>
    </row>
    <row r="157" spans="5:6" ht="15">
      <c r="E157" s="97"/>
      <c r="F157" s="97"/>
    </row>
    <row r="158" spans="5:6" ht="15">
      <c r="E158" s="97"/>
      <c r="F158" s="97"/>
    </row>
    <row r="159" spans="5:6" ht="15">
      <c r="E159" s="97"/>
      <c r="F159" s="97"/>
    </row>
    <row r="160" spans="5:6" ht="15">
      <c r="E160" s="97"/>
      <c r="F160" s="97"/>
    </row>
    <row r="161" spans="5:6" ht="15">
      <c r="E161" s="97"/>
      <c r="F161" s="97"/>
    </row>
    <row r="162" spans="5:6" ht="15">
      <c r="E162" s="97"/>
      <c r="F162" s="97"/>
    </row>
    <row r="163" spans="5:6" ht="15">
      <c r="E163" s="97"/>
      <c r="F163" s="97"/>
    </row>
    <row r="164" spans="5:6" ht="15">
      <c r="E164" s="97"/>
      <c r="F164" s="97"/>
    </row>
    <row r="165" spans="5:6" ht="15">
      <c r="E165" s="97"/>
      <c r="F165" s="97"/>
    </row>
    <row r="166" spans="5:6" ht="15">
      <c r="E166" s="97"/>
      <c r="F166" s="97"/>
    </row>
    <row r="167" spans="5:6" ht="15">
      <c r="E167" s="97"/>
      <c r="F167" s="97"/>
    </row>
    <row r="168" spans="5:6" ht="15">
      <c r="E168" s="97"/>
      <c r="F168" s="97"/>
    </row>
    <row r="169" spans="5:6" ht="15">
      <c r="E169" s="97"/>
      <c r="F169" s="97"/>
    </row>
    <row r="170" spans="5:6" ht="15">
      <c r="E170" s="97"/>
      <c r="F170" s="97"/>
    </row>
    <row r="171" spans="5:6" ht="15">
      <c r="E171" s="97"/>
      <c r="F171" s="97"/>
    </row>
    <row r="172" spans="5:6" ht="15">
      <c r="E172" s="97"/>
      <c r="F172" s="97"/>
    </row>
    <row r="173" spans="5:6" ht="15">
      <c r="E173" s="97"/>
      <c r="F173" s="97"/>
    </row>
    <row r="174" spans="5:6" ht="15">
      <c r="E174" s="97"/>
      <c r="F174" s="97"/>
    </row>
    <row r="175" spans="5:6" ht="15">
      <c r="E175" s="97"/>
      <c r="F175" s="97"/>
    </row>
    <row r="176" spans="5:6" ht="15">
      <c r="E176" s="97"/>
      <c r="F176" s="97"/>
    </row>
    <row r="177" spans="5:6" ht="15">
      <c r="E177" s="97"/>
      <c r="F177" s="97"/>
    </row>
    <row r="178" spans="5:6" ht="15">
      <c r="E178" s="97"/>
      <c r="F178" s="97"/>
    </row>
    <row r="179" spans="5:6" ht="15">
      <c r="E179" s="97"/>
      <c r="F179" s="97"/>
    </row>
    <row r="180" spans="5:6" ht="15">
      <c r="E180" s="97"/>
      <c r="F180" s="97"/>
    </row>
    <row r="181" spans="5:6" ht="15">
      <c r="E181" s="97"/>
      <c r="F181" s="97"/>
    </row>
    <row r="182" spans="5:6" ht="15">
      <c r="E182" s="97"/>
      <c r="F182" s="97"/>
    </row>
    <row r="183" spans="5:6" ht="15">
      <c r="E183" s="97"/>
      <c r="F183" s="97"/>
    </row>
    <row r="184" spans="5:6" ht="15">
      <c r="E184" s="97"/>
      <c r="F184" s="97"/>
    </row>
    <row r="185" spans="5:6" ht="15">
      <c r="E185" s="97"/>
      <c r="F185" s="97"/>
    </row>
    <row r="186" spans="5:6" ht="15">
      <c r="E186" s="97"/>
      <c r="F186" s="97"/>
    </row>
    <row r="187" spans="5:6" ht="15">
      <c r="E187" s="97"/>
      <c r="F187" s="97"/>
    </row>
    <row r="188" spans="5:6" ht="15">
      <c r="E188" s="97"/>
      <c r="F188" s="97"/>
    </row>
    <row r="189" spans="5:6" ht="15">
      <c r="E189" s="97"/>
      <c r="F189" s="97"/>
    </row>
    <row r="190" spans="5:6" ht="15">
      <c r="E190" s="97"/>
      <c r="F190" s="97"/>
    </row>
    <row r="191" spans="5:6" ht="15">
      <c r="E191" s="97"/>
      <c r="F191" s="97"/>
    </row>
    <row r="192" spans="5:6" ht="15">
      <c r="E192" s="97"/>
      <c r="F192" s="97"/>
    </row>
    <row r="193" spans="5:6" ht="15">
      <c r="E193" s="97"/>
      <c r="F193" s="97"/>
    </row>
    <row r="194" spans="5:6" ht="15">
      <c r="E194" s="97"/>
      <c r="F194" s="97"/>
    </row>
    <row r="195" spans="5:6" ht="15">
      <c r="E195" s="97"/>
      <c r="F195" s="97"/>
    </row>
    <row r="196" spans="5:6" ht="15">
      <c r="E196" s="97"/>
      <c r="F196" s="97"/>
    </row>
    <row r="197" spans="5:6" ht="15">
      <c r="E197" s="97"/>
      <c r="F197" s="97"/>
    </row>
    <row r="198" spans="5:6" ht="15">
      <c r="E198" s="97"/>
      <c r="F198" s="97"/>
    </row>
    <row r="199" spans="5:6" ht="15">
      <c r="E199" s="97"/>
      <c r="F199" s="97"/>
    </row>
    <row r="200" spans="5:6" ht="15">
      <c r="E200" s="97"/>
      <c r="F200" s="97"/>
    </row>
    <row r="201" spans="5:6" ht="15">
      <c r="E201" s="97"/>
      <c r="F201" s="97"/>
    </row>
    <row r="202" spans="5:6" ht="15">
      <c r="E202" s="97"/>
      <c r="F202" s="97"/>
    </row>
    <row r="203" spans="5:6" ht="15">
      <c r="E203" s="97"/>
      <c r="F203" s="97"/>
    </row>
    <row r="204" spans="5:6" ht="15">
      <c r="E204" s="97"/>
      <c r="F204" s="97"/>
    </row>
    <row r="205" spans="5:6" ht="15">
      <c r="E205" s="97"/>
      <c r="F205" s="97"/>
    </row>
    <row r="206" spans="5:6" ht="15">
      <c r="E206" s="97"/>
      <c r="F206" s="97"/>
    </row>
    <row r="207" spans="5:6" ht="15">
      <c r="E207" s="97"/>
      <c r="F207" s="97"/>
    </row>
    <row r="208" spans="5:6" ht="15">
      <c r="E208" s="97"/>
      <c r="F208" s="97"/>
    </row>
    <row r="209" spans="5:6" ht="15">
      <c r="E209" s="97"/>
      <c r="F209" s="97"/>
    </row>
    <row r="210" spans="5:6" ht="15">
      <c r="E210" s="97"/>
      <c r="F210" s="97"/>
    </row>
    <row r="211" spans="5:6" ht="15">
      <c r="E211" s="97"/>
      <c r="F211" s="97"/>
    </row>
    <row r="212" spans="5:6" ht="15">
      <c r="E212" s="97"/>
      <c r="F212" s="97"/>
    </row>
    <row r="213" spans="5:6" ht="15">
      <c r="E213" s="97"/>
      <c r="F213" s="97"/>
    </row>
    <row r="214" spans="5:6" ht="15">
      <c r="E214" s="97"/>
      <c r="F214" s="97"/>
    </row>
    <row r="215" spans="5:6" ht="15">
      <c r="E215" s="97"/>
      <c r="F215" s="97"/>
    </row>
    <row r="216" spans="5:6" ht="15">
      <c r="E216" s="97"/>
      <c r="F216" s="97"/>
    </row>
    <row r="217" spans="5:6" ht="15">
      <c r="E217" s="97"/>
      <c r="F217" s="97"/>
    </row>
    <row r="218" spans="5:6" ht="15">
      <c r="E218" s="97"/>
      <c r="F218" s="97"/>
    </row>
    <row r="219" spans="5:6" ht="15">
      <c r="E219" s="97"/>
      <c r="F219" s="97"/>
    </row>
    <row r="220" spans="5:6" ht="15">
      <c r="E220" s="97"/>
      <c r="F220" s="97"/>
    </row>
    <row r="221" spans="5:6" ht="15">
      <c r="E221" s="97"/>
      <c r="F221" s="97"/>
    </row>
    <row r="222" spans="5:6" ht="15">
      <c r="E222" s="97"/>
      <c r="F222" s="97"/>
    </row>
    <row r="223" spans="5:6" ht="15">
      <c r="E223" s="97"/>
      <c r="F223" s="97"/>
    </row>
    <row r="224" spans="5:6" ht="15">
      <c r="E224" s="97"/>
      <c r="F224" s="97"/>
    </row>
    <row r="225" spans="5:6" ht="15">
      <c r="E225" s="97"/>
      <c r="F225" s="97"/>
    </row>
    <row r="226" spans="5:6" ht="15">
      <c r="E226" s="97"/>
      <c r="F226" s="97"/>
    </row>
    <row r="227" spans="5:6" ht="15">
      <c r="E227" s="97"/>
      <c r="F227" s="97"/>
    </row>
    <row r="228" spans="5:6" ht="15">
      <c r="E228" s="97"/>
      <c r="F228" s="97"/>
    </row>
    <row r="229" spans="5:6" ht="15">
      <c r="E229" s="97"/>
      <c r="F229" s="97"/>
    </row>
    <row r="230" spans="5:6" ht="15">
      <c r="E230" s="97"/>
      <c r="F230" s="97"/>
    </row>
    <row r="231" spans="5:6" ht="15">
      <c r="E231" s="97"/>
      <c r="F231" s="97"/>
    </row>
    <row r="232" spans="5:6" ht="15">
      <c r="E232" s="97"/>
      <c r="F232" s="97"/>
    </row>
    <row r="233" spans="5:6" ht="15">
      <c r="E233" s="97"/>
      <c r="F233" s="97"/>
    </row>
    <row r="234" spans="5:6" ht="15">
      <c r="E234" s="97"/>
      <c r="F234" s="97"/>
    </row>
    <row r="235" spans="5:6" ht="15">
      <c r="E235" s="97"/>
      <c r="F235" s="97"/>
    </row>
    <row r="236" spans="5:6" ht="15">
      <c r="E236" s="97"/>
      <c r="F236" s="97"/>
    </row>
    <row r="237" spans="5:6" ht="15">
      <c r="E237" s="97"/>
      <c r="F237" s="97"/>
    </row>
    <row r="238" spans="5:6" ht="15">
      <c r="E238" s="97"/>
      <c r="F238" s="97"/>
    </row>
    <row r="239" spans="5:6" ht="15">
      <c r="E239" s="97"/>
      <c r="F239" s="97"/>
    </row>
    <row r="240" spans="5:6" ht="15">
      <c r="E240" s="97"/>
      <c r="F240" s="97"/>
    </row>
    <row r="241" spans="5:6" ht="15">
      <c r="E241" s="97"/>
      <c r="F241" s="97"/>
    </row>
    <row r="242" spans="5:6" ht="15">
      <c r="E242" s="97"/>
      <c r="F242" s="97"/>
    </row>
    <row r="243" spans="5:6" ht="15">
      <c r="E243" s="97"/>
      <c r="F243" s="97"/>
    </row>
    <row r="244" spans="5:6" ht="15">
      <c r="E244" s="97"/>
      <c r="F244" s="97"/>
    </row>
    <row r="245" spans="5:6" ht="15">
      <c r="E245" s="97"/>
      <c r="F245" s="97"/>
    </row>
    <row r="246" spans="5:6" ht="15">
      <c r="E246" s="97"/>
      <c r="F246" s="97"/>
    </row>
    <row r="247" spans="5:6" ht="15">
      <c r="E247" s="97"/>
      <c r="F247" s="97"/>
    </row>
    <row r="248" spans="5:6" ht="15">
      <c r="E248" s="97"/>
      <c r="F248" s="97"/>
    </row>
    <row r="249" spans="5:6" ht="15">
      <c r="E249" s="97"/>
      <c r="F249" s="97"/>
    </row>
    <row r="250" spans="5:6" ht="15">
      <c r="E250" s="97"/>
      <c r="F250" s="97"/>
    </row>
    <row r="251" spans="5:6" ht="15">
      <c r="E251" s="97"/>
      <c r="F251" s="97"/>
    </row>
    <row r="252" spans="5:6" ht="15">
      <c r="E252" s="97"/>
      <c r="F252" s="97"/>
    </row>
    <row r="253" spans="5:6" ht="15">
      <c r="E253" s="97"/>
      <c r="F253" s="97"/>
    </row>
    <row r="254" spans="5:6" ht="15">
      <c r="E254" s="97"/>
      <c r="F254" s="97"/>
    </row>
    <row r="255" spans="5:6" ht="15">
      <c r="E255" s="97"/>
      <c r="F255" s="97"/>
    </row>
    <row r="256" spans="5:6" ht="15">
      <c r="E256" s="97"/>
      <c r="F256" s="97"/>
    </row>
    <row r="257" spans="5:6" ht="15">
      <c r="E257" s="97"/>
      <c r="F257" s="97"/>
    </row>
    <row r="258" spans="5:6" ht="15">
      <c r="E258" s="97"/>
      <c r="F258" s="97"/>
    </row>
    <row r="259" spans="5:6" ht="15">
      <c r="E259" s="97"/>
      <c r="F259" s="97"/>
    </row>
    <row r="260" spans="5:6" ht="15">
      <c r="E260" s="97"/>
      <c r="F260" s="97"/>
    </row>
    <row r="261" spans="5:6" ht="15">
      <c r="E261" s="97"/>
      <c r="F261" s="97"/>
    </row>
    <row r="262" spans="5:6" ht="15">
      <c r="E262" s="97"/>
      <c r="F262" s="97"/>
    </row>
    <row r="263" spans="5:6" ht="15">
      <c r="E263" s="97"/>
      <c r="F263" s="97"/>
    </row>
    <row r="264" spans="5:6" ht="15">
      <c r="E264" s="97"/>
      <c r="F264" s="97"/>
    </row>
    <row r="265" spans="5:6" ht="15">
      <c r="E265" s="97"/>
      <c r="F265" s="97"/>
    </row>
    <row r="266" spans="5:6" ht="15">
      <c r="E266" s="97"/>
      <c r="F266" s="97"/>
    </row>
    <row r="267" spans="5:6" ht="15">
      <c r="E267" s="97"/>
      <c r="F267" s="97"/>
    </row>
    <row r="268" spans="5:6" ht="15">
      <c r="E268" s="97"/>
      <c r="F268" s="97"/>
    </row>
    <row r="269" spans="5:6" ht="15">
      <c r="E269" s="97"/>
      <c r="F269" s="97"/>
    </row>
    <row r="270" spans="5:6" ht="15">
      <c r="E270" s="97"/>
      <c r="F270" s="97"/>
    </row>
    <row r="271" spans="5:6" ht="15">
      <c r="E271" s="97"/>
      <c r="F271" s="97"/>
    </row>
    <row r="272" spans="5:6" ht="15">
      <c r="E272" s="97"/>
      <c r="F272" s="97"/>
    </row>
    <row r="273" spans="5:6" ht="15">
      <c r="E273" s="97"/>
      <c r="F273" s="97"/>
    </row>
    <row r="274" spans="5:6" ht="15">
      <c r="E274" s="97"/>
      <c r="F274" s="97"/>
    </row>
    <row r="275" spans="5:6" ht="15">
      <c r="E275" s="97"/>
      <c r="F275" s="97"/>
    </row>
    <row r="276" spans="5:6" ht="15">
      <c r="E276" s="97"/>
      <c r="F276" s="97"/>
    </row>
    <row r="277" spans="5:6" ht="15">
      <c r="E277" s="97"/>
      <c r="F277" s="97"/>
    </row>
    <row r="278" spans="5:6" ht="15">
      <c r="E278" s="97"/>
      <c r="F278" s="97"/>
    </row>
    <row r="279" spans="5:6" ht="15">
      <c r="E279" s="97"/>
      <c r="F279" s="97"/>
    </row>
    <row r="280" spans="5:6" ht="15">
      <c r="E280" s="97"/>
      <c r="F280" s="97"/>
    </row>
    <row r="281" spans="5:6" ht="15">
      <c r="E281" s="97"/>
      <c r="F281" s="97"/>
    </row>
    <row r="282" spans="5:6" ht="15">
      <c r="E282" s="97"/>
      <c r="F282" s="97"/>
    </row>
    <row r="283" spans="5:6" ht="15">
      <c r="E283" s="97"/>
      <c r="F283" s="97"/>
    </row>
    <row r="284" spans="5:6" ht="15">
      <c r="E284" s="97"/>
      <c r="F284" s="97"/>
    </row>
    <row r="285" spans="5:6" ht="15">
      <c r="E285" s="97"/>
      <c r="F285" s="97"/>
    </row>
    <row r="286" spans="5:6" ht="15">
      <c r="E286" s="97"/>
      <c r="F286" s="97"/>
    </row>
    <row r="287" spans="5:6" ht="15">
      <c r="E287" s="97"/>
      <c r="F287" s="97"/>
    </row>
    <row r="288" spans="5:6" ht="15">
      <c r="E288" s="97"/>
      <c r="F288" s="97"/>
    </row>
    <row r="289" spans="5:6" ht="15">
      <c r="E289" s="97"/>
      <c r="F289" s="97"/>
    </row>
    <row r="290" spans="5:6" ht="15">
      <c r="E290" s="97"/>
      <c r="F290" s="97"/>
    </row>
    <row r="291" spans="5:6" ht="15">
      <c r="E291" s="97"/>
      <c r="F291" s="97"/>
    </row>
    <row r="292" spans="5:6" ht="15">
      <c r="E292" s="97"/>
      <c r="F292" s="97"/>
    </row>
    <row r="293" spans="5:6" ht="15">
      <c r="E293" s="97"/>
      <c r="F293" s="97"/>
    </row>
    <row r="294" spans="5:6" ht="15">
      <c r="E294" s="97"/>
      <c r="F294" s="97"/>
    </row>
    <row r="295" spans="5:6" ht="15">
      <c r="E295" s="97"/>
      <c r="F295" s="97"/>
    </row>
    <row r="296" spans="5:6" ht="15">
      <c r="E296" s="97"/>
      <c r="F296" s="97"/>
    </row>
    <row r="297" spans="5:6" ht="15">
      <c r="E297" s="97"/>
      <c r="F297" s="97"/>
    </row>
    <row r="298" spans="5:6" ht="15">
      <c r="E298" s="97"/>
      <c r="F298" s="97"/>
    </row>
    <row r="299" spans="5:6" ht="15">
      <c r="E299" s="97"/>
      <c r="F299" s="97"/>
    </row>
    <row r="300" spans="5:6" ht="15">
      <c r="E300" s="97"/>
      <c r="F300" s="97"/>
    </row>
    <row r="301" spans="5:6" ht="15">
      <c r="E301" s="97"/>
      <c r="F301" s="97"/>
    </row>
    <row r="302" spans="5:6" ht="15">
      <c r="E302" s="97"/>
      <c r="F302" s="97"/>
    </row>
    <row r="303" spans="5:6" ht="15">
      <c r="E303" s="97"/>
      <c r="F303" s="97"/>
    </row>
    <row r="304" spans="5:6" ht="15">
      <c r="E304" s="97"/>
      <c r="F304" s="97"/>
    </row>
    <row r="305" spans="5:6" ht="15">
      <c r="E305" s="97"/>
      <c r="F305" s="97"/>
    </row>
    <row r="306" spans="5:6" ht="15">
      <c r="E306" s="97"/>
      <c r="F306" s="97"/>
    </row>
    <row r="307" spans="5:6" ht="15">
      <c r="E307" s="97"/>
      <c r="F307" s="97"/>
    </row>
    <row r="308" spans="5:6" ht="15">
      <c r="E308" s="97"/>
      <c r="F308" s="97"/>
    </row>
    <row r="309" spans="5:6" ht="15">
      <c r="E309" s="97"/>
      <c r="F309" s="97"/>
    </row>
    <row r="310" spans="5:6" ht="15">
      <c r="E310" s="97"/>
      <c r="F310" s="97"/>
    </row>
    <row r="311" spans="5:6" ht="15">
      <c r="E311" s="97"/>
      <c r="F311" s="97"/>
    </row>
    <row r="312" spans="5:6" ht="15">
      <c r="E312" s="97"/>
      <c r="F312" s="97"/>
    </row>
    <row r="313" spans="5:6" ht="15">
      <c r="E313" s="97"/>
      <c r="F313" s="97"/>
    </row>
    <row r="314" spans="5:6" ht="15">
      <c r="E314" s="97"/>
      <c r="F314" s="97"/>
    </row>
    <row r="315" spans="5:6" ht="15">
      <c r="E315" s="97"/>
      <c r="F315" s="97"/>
    </row>
    <row r="316" spans="5:6" ht="15">
      <c r="E316" s="97"/>
      <c r="F316" s="97"/>
    </row>
    <row r="317" spans="5:6" ht="15">
      <c r="E317" s="97"/>
      <c r="F317" s="97"/>
    </row>
    <row r="318" spans="5:6" ht="15">
      <c r="E318" s="97"/>
      <c r="F318" s="97"/>
    </row>
    <row r="319" spans="5:6" ht="15">
      <c r="E319" s="97"/>
      <c r="F319" s="97"/>
    </row>
    <row r="320" spans="5:6" ht="15">
      <c r="E320" s="97"/>
      <c r="F320" s="97"/>
    </row>
    <row r="321" spans="5:6" ht="15">
      <c r="E321" s="97"/>
      <c r="F321" s="97"/>
    </row>
    <row r="322" spans="5:6" ht="15">
      <c r="E322" s="97"/>
      <c r="F322" s="97"/>
    </row>
    <row r="323" spans="5:6" ht="15">
      <c r="E323" s="97"/>
      <c r="F323" s="97"/>
    </row>
    <row r="324" spans="5:6" ht="15">
      <c r="E324" s="97"/>
      <c r="F324" s="97"/>
    </row>
    <row r="325" spans="5:6" ht="15">
      <c r="E325" s="97"/>
      <c r="F325" s="97"/>
    </row>
    <row r="326" spans="5:6" ht="15">
      <c r="E326" s="97"/>
      <c r="F326" s="97"/>
    </row>
    <row r="327" spans="5:6" ht="15">
      <c r="E327" s="97"/>
      <c r="F327" s="97"/>
    </row>
    <row r="328" spans="5:6" ht="15">
      <c r="E328" s="97"/>
      <c r="F328" s="97"/>
    </row>
    <row r="329" spans="5:6" ht="15">
      <c r="E329" s="97"/>
      <c r="F329" s="97"/>
    </row>
    <row r="330" spans="5:6" ht="15">
      <c r="E330" s="97"/>
      <c r="F330" s="97"/>
    </row>
    <row r="331" spans="5:6" ht="15">
      <c r="E331" s="97"/>
      <c r="F331" s="97"/>
    </row>
    <row r="332" spans="5:6" ht="15">
      <c r="E332" s="97"/>
      <c r="F332" s="97"/>
    </row>
    <row r="333" spans="5:6" ht="15">
      <c r="E333" s="97"/>
      <c r="F333" s="97"/>
    </row>
    <row r="334" spans="5:6" ht="15">
      <c r="E334" s="97"/>
      <c r="F334" s="97"/>
    </row>
    <row r="335" spans="5:6" ht="15">
      <c r="E335" s="97"/>
      <c r="F335" s="97"/>
    </row>
    <row r="336" spans="5:6" ht="15">
      <c r="E336" s="97"/>
      <c r="F336" s="97"/>
    </row>
    <row r="337" spans="5:6" ht="15">
      <c r="E337" s="97"/>
      <c r="F337" s="97"/>
    </row>
    <row r="338" spans="5:6" ht="15">
      <c r="E338" s="97"/>
      <c r="F338" s="97"/>
    </row>
    <row r="339" spans="5:6" ht="15">
      <c r="E339" s="97"/>
      <c r="F339" s="97"/>
    </row>
    <row r="340" spans="5:6" ht="15">
      <c r="E340" s="97"/>
      <c r="F340" s="97"/>
    </row>
    <row r="341" spans="5:6" ht="15">
      <c r="E341" s="97"/>
      <c r="F341" s="97"/>
    </row>
    <row r="342" spans="5:6" ht="15">
      <c r="E342" s="97"/>
      <c r="F342" s="97"/>
    </row>
    <row r="343" spans="5:6" ht="15">
      <c r="E343" s="97"/>
      <c r="F343" s="97"/>
    </row>
    <row r="344" spans="5:6" ht="15">
      <c r="E344" s="97"/>
      <c r="F344" s="97"/>
    </row>
    <row r="345" spans="5:6" ht="15">
      <c r="E345" s="97"/>
      <c r="F345" s="97"/>
    </row>
    <row r="346" spans="5:6" ht="15">
      <c r="E346" s="97"/>
      <c r="F346" s="97"/>
    </row>
    <row r="347" spans="5:6" ht="15">
      <c r="E347" s="97"/>
      <c r="F347" s="97"/>
    </row>
    <row r="348" spans="5:6" ht="15">
      <c r="E348" s="97"/>
      <c r="F348" s="97"/>
    </row>
    <row r="349" spans="5:6" ht="15">
      <c r="E349" s="97"/>
      <c r="F349" s="97"/>
    </row>
    <row r="350" spans="5:6" ht="15">
      <c r="E350" s="97"/>
      <c r="F350" s="97"/>
    </row>
    <row r="351" spans="5:6" ht="15">
      <c r="E351" s="97"/>
      <c r="F351" s="97"/>
    </row>
    <row r="352" spans="5:6" ht="15">
      <c r="E352" s="97"/>
      <c r="F352" s="97"/>
    </row>
    <row r="353" spans="5:6" ht="15">
      <c r="E353" s="97"/>
      <c r="F353" s="97"/>
    </row>
    <row r="354" spans="5:6" ht="15">
      <c r="E354" s="97"/>
      <c r="F354" s="97"/>
    </row>
    <row r="355" spans="5:6" ht="15">
      <c r="E355" s="97"/>
      <c r="F355" s="97"/>
    </row>
    <row r="356" spans="5:6" ht="15">
      <c r="E356" s="97"/>
      <c r="F356" s="97"/>
    </row>
    <row r="357" spans="5:6" ht="15">
      <c r="E357" s="97"/>
      <c r="F357" s="97"/>
    </row>
    <row r="358" spans="5:6" ht="15">
      <c r="E358" s="97"/>
      <c r="F358" s="97"/>
    </row>
    <row r="359" spans="5:6" ht="15">
      <c r="E359" s="97"/>
      <c r="F359" s="97"/>
    </row>
    <row r="360" spans="5:6" ht="15">
      <c r="E360" s="97"/>
      <c r="F360" s="97"/>
    </row>
    <row r="361" spans="5:6" ht="15">
      <c r="E361" s="97"/>
      <c r="F361" s="97"/>
    </row>
    <row r="362" spans="5:6" ht="15">
      <c r="E362" s="97"/>
      <c r="F362" s="97"/>
    </row>
    <row r="363" spans="5:6" ht="15">
      <c r="E363" s="97"/>
      <c r="F363" s="97"/>
    </row>
    <row r="364" spans="5:6" ht="15">
      <c r="E364" s="97"/>
      <c r="F364" s="97"/>
    </row>
    <row r="365" spans="5:6" ht="15">
      <c r="E365" s="97"/>
      <c r="F365" s="97"/>
    </row>
    <row r="366" spans="5:6" ht="15">
      <c r="E366" s="97"/>
      <c r="F366" s="97"/>
    </row>
    <row r="367" spans="5:6" ht="15">
      <c r="E367" s="97"/>
      <c r="F367" s="97"/>
    </row>
    <row r="368" spans="5:6" ht="15">
      <c r="E368" s="97"/>
      <c r="F368" s="97"/>
    </row>
    <row r="369" spans="5:6" ht="15">
      <c r="E369" s="97"/>
      <c r="F369" s="97"/>
    </row>
    <row r="370" spans="5:6" ht="15">
      <c r="E370" s="97"/>
      <c r="F370" s="97"/>
    </row>
    <row r="371" spans="5:6" ht="15">
      <c r="E371" s="97"/>
      <c r="F371" s="97"/>
    </row>
    <row r="372" spans="5:6" ht="15">
      <c r="E372" s="97"/>
      <c r="F372" s="97"/>
    </row>
    <row r="373" spans="5:6" ht="15">
      <c r="E373" s="97"/>
      <c r="F373" s="97"/>
    </row>
    <row r="374" spans="5:6" ht="15">
      <c r="E374" s="97"/>
      <c r="F374" s="97"/>
    </row>
    <row r="375" spans="5:6" ht="15">
      <c r="E375" s="97"/>
      <c r="F375" s="97"/>
    </row>
    <row r="376" spans="5:6" ht="15">
      <c r="E376" s="97"/>
      <c r="F376" s="97"/>
    </row>
    <row r="377" spans="5:6" ht="15">
      <c r="E377" s="97"/>
      <c r="F377" s="97"/>
    </row>
    <row r="378" spans="5:6" ht="15">
      <c r="E378" s="97"/>
      <c r="F378" s="97"/>
    </row>
    <row r="379" spans="5:6" ht="15">
      <c r="E379" s="97"/>
      <c r="F379" s="97"/>
    </row>
    <row r="380" spans="5:6" ht="15">
      <c r="E380" s="97"/>
      <c r="F380" s="97"/>
    </row>
    <row r="381" spans="5:6" ht="15">
      <c r="E381" s="97"/>
      <c r="F381" s="97"/>
    </row>
    <row r="382" spans="5:6" ht="15">
      <c r="E382" s="97"/>
      <c r="F382" s="97"/>
    </row>
    <row r="383" spans="5:6" ht="15">
      <c r="E383" s="97"/>
      <c r="F383" s="97"/>
    </row>
    <row r="384" spans="5:6" ht="15">
      <c r="E384" s="97"/>
      <c r="F384" s="97"/>
    </row>
    <row r="385" spans="5:6" ht="15">
      <c r="E385" s="97"/>
      <c r="F385" s="97"/>
    </row>
    <row r="386" spans="5:6" ht="15">
      <c r="E386" s="97"/>
      <c r="F386" s="97"/>
    </row>
    <row r="387" spans="5:6" ht="15">
      <c r="E387" s="97"/>
      <c r="F387" s="97"/>
    </row>
    <row r="388" spans="5:6" ht="15">
      <c r="E388" s="97"/>
      <c r="F388" s="97"/>
    </row>
    <row r="389" spans="5:6" ht="15">
      <c r="E389" s="97"/>
      <c r="F389" s="97"/>
    </row>
    <row r="390" spans="5:6" ht="15">
      <c r="E390" s="97"/>
      <c r="F390" s="97"/>
    </row>
    <row r="391" spans="5:6" ht="15">
      <c r="E391" s="97"/>
      <c r="F391" s="97"/>
    </row>
    <row r="392" spans="5:6" ht="15">
      <c r="E392" s="97"/>
      <c r="F392" s="97"/>
    </row>
    <row r="393" spans="5:6" ht="15">
      <c r="E393" s="97"/>
      <c r="F393" s="97"/>
    </row>
    <row r="394" spans="5:6" ht="15">
      <c r="E394" s="97"/>
      <c r="F394" s="97"/>
    </row>
    <row r="395" spans="5:6" ht="15">
      <c r="E395" s="97"/>
      <c r="F395" s="97"/>
    </row>
    <row r="396" spans="5:6" ht="15">
      <c r="E396" s="97"/>
      <c r="F396" s="97"/>
    </row>
    <row r="397" spans="5:6" ht="15">
      <c r="E397" s="97"/>
      <c r="F397" s="97"/>
    </row>
    <row r="398" spans="5:6" ht="15">
      <c r="E398" s="97"/>
      <c r="F398" s="97"/>
    </row>
    <row r="399" spans="5:6" ht="15">
      <c r="E399" s="97"/>
      <c r="F399" s="97"/>
    </row>
    <row r="400" spans="5:6" ht="15">
      <c r="E400" s="97"/>
      <c r="F400" s="97"/>
    </row>
    <row r="401" spans="5:6" ht="15">
      <c r="E401" s="97"/>
      <c r="F401" s="97"/>
    </row>
    <row r="402" spans="5:6" ht="15">
      <c r="E402" s="97"/>
      <c r="F402" s="97"/>
    </row>
    <row r="403" spans="5:6" ht="15">
      <c r="E403" s="97"/>
      <c r="F403" s="97"/>
    </row>
    <row r="404" spans="5:6" ht="15">
      <c r="E404" s="97"/>
      <c r="F404" s="97"/>
    </row>
    <row r="405" spans="5:6" ht="15">
      <c r="E405" s="97"/>
      <c r="F405" s="97"/>
    </row>
    <row r="406" spans="5:6" ht="15">
      <c r="E406" s="97"/>
      <c r="F406" s="97"/>
    </row>
    <row r="407" spans="5:6" ht="15">
      <c r="E407" s="97"/>
      <c r="F407" s="97"/>
    </row>
    <row r="408" spans="5:6" ht="15">
      <c r="E408" s="97"/>
      <c r="F408" s="97"/>
    </row>
    <row r="409" spans="5:6" ht="15">
      <c r="E409" s="97"/>
      <c r="F409" s="97"/>
    </row>
    <row r="410" spans="5:6" ht="15">
      <c r="E410" s="97"/>
      <c r="F410" s="97"/>
    </row>
    <row r="411" spans="5:6" ht="15">
      <c r="E411" s="97"/>
      <c r="F411" s="97"/>
    </row>
    <row r="412" spans="5:6" ht="15">
      <c r="E412" s="97"/>
      <c r="F412" s="97"/>
    </row>
    <row r="413" spans="5:6" ht="15">
      <c r="E413" s="97"/>
      <c r="F413" s="97"/>
    </row>
    <row r="414" spans="5:6" ht="15">
      <c r="E414" s="97"/>
      <c r="F414" s="97"/>
    </row>
    <row r="415" spans="5:6" ht="15">
      <c r="E415" s="97"/>
      <c r="F415" s="97"/>
    </row>
    <row r="416" spans="5:6" ht="15">
      <c r="E416" s="97"/>
      <c r="F416" s="97"/>
    </row>
    <row r="417" spans="5:6" ht="15">
      <c r="E417" s="97"/>
      <c r="F417" s="97"/>
    </row>
    <row r="418" spans="5:6" ht="15">
      <c r="E418" s="97"/>
      <c r="F418" s="97"/>
    </row>
    <row r="419" spans="5:6" ht="15">
      <c r="E419" s="97"/>
      <c r="F419" s="97"/>
    </row>
    <row r="420" spans="5:6" ht="15">
      <c r="E420" s="97"/>
      <c r="F420" s="97"/>
    </row>
    <row r="421" spans="5:6" ht="15">
      <c r="E421" s="97"/>
      <c r="F421" s="97"/>
    </row>
    <row r="422" spans="5:6" ht="15">
      <c r="E422" s="97"/>
      <c r="F422" s="97"/>
    </row>
    <row r="423" spans="5:6" ht="15">
      <c r="E423" s="97"/>
      <c r="F423" s="97"/>
    </row>
    <row r="424" spans="5:6" ht="15">
      <c r="E424" s="97"/>
      <c r="F424" s="97"/>
    </row>
    <row r="425" spans="5:6" ht="15">
      <c r="E425" s="97"/>
      <c r="F425" s="97"/>
    </row>
    <row r="426" spans="5:6" ht="15">
      <c r="E426" s="97"/>
      <c r="F426" s="97"/>
    </row>
    <row r="427" spans="5:6" ht="15">
      <c r="E427" s="97"/>
      <c r="F427" s="97"/>
    </row>
    <row r="428" spans="5:6" ht="15">
      <c r="E428" s="97"/>
      <c r="F428" s="97"/>
    </row>
    <row r="429" spans="5:6" ht="15">
      <c r="E429" s="97"/>
      <c r="F429" s="97"/>
    </row>
    <row r="430" spans="5:6" ht="15">
      <c r="E430" s="97"/>
      <c r="F430" s="97"/>
    </row>
    <row r="431" spans="5:6" ht="15">
      <c r="E431" s="97"/>
      <c r="F431" s="97"/>
    </row>
    <row r="432" spans="5:6" ht="15">
      <c r="E432" s="97"/>
      <c r="F432" s="97"/>
    </row>
    <row r="433" spans="5:6" ht="15">
      <c r="E433" s="97"/>
      <c r="F433" s="97"/>
    </row>
    <row r="434" spans="5:6" ht="15">
      <c r="E434" s="97"/>
      <c r="F434" s="97"/>
    </row>
    <row r="435" spans="5:6" ht="15">
      <c r="E435" s="97"/>
      <c r="F435" s="97"/>
    </row>
    <row r="436" spans="5:6" ht="15">
      <c r="E436" s="97"/>
      <c r="F436" s="97"/>
    </row>
    <row r="437" spans="5:6" ht="15">
      <c r="E437" s="97"/>
      <c r="F437" s="97"/>
    </row>
    <row r="438" spans="5:6" ht="15">
      <c r="E438" s="97"/>
      <c r="F438" s="97"/>
    </row>
    <row r="439" spans="5:6" ht="15">
      <c r="E439" s="97"/>
      <c r="F439" s="97"/>
    </row>
    <row r="440" spans="5:6" ht="15">
      <c r="E440" s="97"/>
      <c r="F440" s="97"/>
    </row>
    <row r="441" spans="5:6" ht="15">
      <c r="E441" s="97"/>
      <c r="F441" s="97"/>
    </row>
    <row r="442" spans="5:6" ht="15">
      <c r="E442" s="97"/>
      <c r="F442" s="97"/>
    </row>
    <row r="443" spans="5:6" ht="15">
      <c r="E443" s="97"/>
      <c r="F443" s="97"/>
    </row>
    <row r="444" spans="5:6" ht="15">
      <c r="E444" s="97"/>
      <c r="F444" s="97"/>
    </row>
    <row r="445" spans="5:6" ht="15">
      <c r="E445" s="97"/>
      <c r="F445" s="97"/>
    </row>
    <row r="446" spans="5:6" ht="15">
      <c r="E446" s="97"/>
      <c r="F446" s="97"/>
    </row>
    <row r="447" spans="5:6" ht="15">
      <c r="E447" s="97"/>
      <c r="F447" s="97"/>
    </row>
    <row r="448" spans="5:6" ht="15">
      <c r="E448" s="97"/>
      <c r="F448" s="97"/>
    </row>
    <row r="449" spans="5:6" ht="15">
      <c r="E449" s="97"/>
      <c r="F449" s="97"/>
    </row>
    <row r="450" spans="5:6" ht="15">
      <c r="E450" s="97"/>
      <c r="F450" s="97"/>
    </row>
    <row r="451" spans="5:6" ht="15">
      <c r="E451" s="97"/>
      <c r="F451" s="97"/>
    </row>
    <row r="452" spans="5:6" ht="15">
      <c r="E452" s="97"/>
      <c r="F452" s="97"/>
    </row>
    <row r="453" spans="5:6" ht="15">
      <c r="E453" s="97"/>
      <c r="F453" s="97"/>
    </row>
    <row r="454" spans="5:6" ht="15">
      <c r="E454" s="97"/>
      <c r="F454" s="97"/>
    </row>
    <row r="455" spans="5:6" ht="15">
      <c r="E455" s="97"/>
      <c r="F455" s="97"/>
    </row>
    <row r="456" spans="5:6" ht="15">
      <c r="E456" s="97"/>
      <c r="F456" s="97"/>
    </row>
    <row r="457" spans="5:6" ht="15">
      <c r="E457" s="97"/>
      <c r="F457" s="97"/>
    </row>
    <row r="458" spans="5:6" ht="15">
      <c r="E458" s="97"/>
      <c r="F458" s="97"/>
    </row>
    <row r="459" spans="5:6" ht="15">
      <c r="E459" s="97"/>
      <c r="F459" s="97"/>
    </row>
    <row r="460" spans="5:6" ht="15">
      <c r="E460" s="97"/>
      <c r="F460" s="97"/>
    </row>
    <row r="461" spans="5:6" ht="15">
      <c r="E461" s="97"/>
      <c r="F461" s="97"/>
    </row>
    <row r="462" spans="5:6" ht="15">
      <c r="E462" s="97"/>
      <c r="F462" s="97"/>
    </row>
    <row r="463" spans="5:6" ht="15">
      <c r="E463" s="97"/>
      <c r="F463" s="97"/>
    </row>
    <row r="464" spans="5:6" ht="15">
      <c r="E464" s="97"/>
      <c r="F464" s="97"/>
    </row>
    <row r="465" spans="5:6" ht="15">
      <c r="E465" s="97"/>
      <c r="F465" s="97"/>
    </row>
    <row r="466" spans="5:6" ht="15">
      <c r="E466" s="97"/>
      <c r="F466" s="97"/>
    </row>
    <row r="467" spans="5:6" ht="15">
      <c r="E467" s="97"/>
      <c r="F467" s="97"/>
    </row>
    <row r="468" spans="5:6" ht="15">
      <c r="E468" s="97"/>
      <c r="F468" s="97"/>
    </row>
    <row r="469" spans="5:6" ht="15">
      <c r="E469" s="97"/>
      <c r="F469" s="97"/>
    </row>
    <row r="470" spans="5:6" ht="15">
      <c r="E470" s="97"/>
      <c r="F470" s="97"/>
    </row>
    <row r="471" spans="5:6" ht="15">
      <c r="E471" s="97"/>
      <c r="F471" s="97"/>
    </row>
    <row r="472" spans="5:6" ht="15">
      <c r="E472" s="97"/>
      <c r="F472" s="97"/>
    </row>
    <row r="473" spans="5:6" ht="15">
      <c r="E473" s="97"/>
      <c r="F473" s="97"/>
    </row>
    <row r="474" spans="5:6" ht="15">
      <c r="E474" s="97"/>
      <c r="F474" s="97"/>
    </row>
    <row r="475" spans="5:6" ht="15">
      <c r="E475" s="97"/>
      <c r="F475" s="97"/>
    </row>
    <row r="476" spans="5:6" ht="15">
      <c r="E476" s="97"/>
      <c r="F476" s="97"/>
    </row>
    <row r="477" spans="5:6" ht="15">
      <c r="E477" s="97"/>
      <c r="F477" s="97"/>
    </row>
    <row r="478" spans="5:6" ht="15">
      <c r="E478" s="97"/>
      <c r="F478" s="97"/>
    </row>
    <row r="479" spans="5:6" ht="15">
      <c r="E479" s="97"/>
      <c r="F479" s="97"/>
    </row>
    <row r="480" spans="5:6" ht="15">
      <c r="E480" s="97"/>
      <c r="F480" s="97"/>
    </row>
    <row r="481" spans="5:6" ht="15">
      <c r="E481" s="97"/>
      <c r="F481" s="97"/>
    </row>
    <row r="482" spans="5:6" ht="15">
      <c r="E482" s="97"/>
      <c r="F482" s="97"/>
    </row>
    <row r="483" spans="5:6" ht="15">
      <c r="E483" s="97"/>
      <c r="F483" s="97"/>
    </row>
    <row r="484" spans="5:6" ht="15">
      <c r="E484" s="97"/>
      <c r="F484" s="97"/>
    </row>
    <row r="485" spans="5:6" ht="15">
      <c r="E485" s="97"/>
      <c r="F485" s="97"/>
    </row>
    <row r="486" spans="5:6" ht="15">
      <c r="E486" s="97"/>
      <c r="F486" s="97"/>
    </row>
    <row r="487" spans="5:6" ht="15">
      <c r="E487" s="97"/>
      <c r="F487" s="97"/>
    </row>
    <row r="488" spans="5:6" ht="15">
      <c r="E488" s="97"/>
      <c r="F488" s="97"/>
    </row>
    <row r="489" spans="5:6" ht="15">
      <c r="E489" s="97"/>
      <c r="F489" s="97"/>
    </row>
    <row r="490" spans="5:6" ht="15">
      <c r="E490" s="97"/>
      <c r="F490" s="97"/>
    </row>
    <row r="491" spans="5:6" ht="15">
      <c r="E491" s="97"/>
      <c r="F491" s="97"/>
    </row>
    <row r="492" spans="5:6" ht="15">
      <c r="E492" s="97"/>
      <c r="F492" s="97"/>
    </row>
    <row r="493" spans="5:6" ht="15">
      <c r="E493" s="97"/>
      <c r="F493" s="97"/>
    </row>
    <row r="494" spans="5:6" ht="15">
      <c r="E494" s="97"/>
      <c r="F494" s="97"/>
    </row>
    <row r="495" spans="5:6" ht="15">
      <c r="E495" s="97"/>
      <c r="F495" s="97"/>
    </row>
    <row r="496" spans="5:6" ht="15">
      <c r="E496" s="97"/>
      <c r="F496" s="97"/>
    </row>
    <row r="497" spans="5:6" ht="15">
      <c r="E497" s="97"/>
      <c r="F497" s="97"/>
    </row>
    <row r="498" spans="5:6" ht="15">
      <c r="E498" s="97"/>
      <c r="F498" s="97"/>
    </row>
    <row r="499" spans="5:6" ht="15">
      <c r="E499" s="97"/>
      <c r="F499" s="97"/>
    </row>
    <row r="500" spans="5:6" ht="15">
      <c r="E500" s="97"/>
      <c r="F500" s="97"/>
    </row>
    <row r="501" spans="5:6" ht="15">
      <c r="E501" s="97"/>
      <c r="F501" s="97"/>
    </row>
    <row r="502" spans="5:6" ht="15">
      <c r="E502" s="97"/>
      <c r="F502" s="97"/>
    </row>
    <row r="503" spans="5:6" ht="15">
      <c r="E503" s="97"/>
      <c r="F503" s="97"/>
    </row>
    <row r="504" spans="5:6" ht="15">
      <c r="E504" s="97"/>
      <c r="F504" s="97"/>
    </row>
    <row r="505" spans="5:6" ht="15">
      <c r="E505" s="97"/>
      <c r="F505" s="97"/>
    </row>
    <row r="506" spans="5:6" ht="15">
      <c r="E506" s="97"/>
      <c r="F506" s="97"/>
    </row>
    <row r="507" spans="5:6" ht="15">
      <c r="E507" s="97"/>
      <c r="F507" s="97"/>
    </row>
    <row r="508" spans="5:6" ht="15">
      <c r="E508" s="97"/>
      <c r="F508" s="97"/>
    </row>
    <row r="509" spans="5:6" ht="15">
      <c r="E509" s="97"/>
      <c r="F509" s="97"/>
    </row>
    <row r="510" spans="5:6" ht="15">
      <c r="E510" s="97"/>
      <c r="F510" s="97"/>
    </row>
    <row r="511" spans="5:6" ht="15">
      <c r="E511" s="97"/>
      <c r="F511" s="97"/>
    </row>
    <row r="512" spans="5:6" ht="15">
      <c r="E512" s="97"/>
      <c r="F512" s="97"/>
    </row>
    <row r="513" spans="5:6" ht="15">
      <c r="E513" s="97"/>
      <c r="F513" s="97"/>
    </row>
    <row r="514" spans="5:6" ht="15">
      <c r="E514" s="97"/>
      <c r="F514" s="97"/>
    </row>
    <row r="515" spans="5:6" ht="15">
      <c r="E515" s="97"/>
      <c r="F515" s="97"/>
    </row>
    <row r="516" spans="5:6" ht="15">
      <c r="E516" s="97"/>
      <c r="F516" s="97"/>
    </row>
    <row r="517" spans="5:6" ht="15">
      <c r="E517" s="97"/>
      <c r="F517" s="97"/>
    </row>
    <row r="518" spans="5:6" ht="15">
      <c r="E518" s="97"/>
      <c r="F518" s="97"/>
    </row>
    <row r="519" spans="5:6" ht="15">
      <c r="E519" s="97"/>
      <c r="F519" s="97"/>
    </row>
    <row r="520" spans="5:6" ht="15">
      <c r="E520" s="97"/>
      <c r="F520" s="97"/>
    </row>
    <row r="521" spans="5:6" ht="15">
      <c r="E521" s="97"/>
      <c r="F521" s="97"/>
    </row>
    <row r="522" spans="5:6" ht="15">
      <c r="E522" s="97"/>
      <c r="F522" s="97"/>
    </row>
    <row r="523" spans="5:6" ht="15">
      <c r="E523" s="97"/>
      <c r="F523" s="97"/>
    </row>
    <row r="524" spans="5:6" ht="15">
      <c r="E524" s="97"/>
      <c r="F524" s="97"/>
    </row>
    <row r="525" spans="5:6" ht="15">
      <c r="E525" s="97"/>
      <c r="F525" s="97"/>
    </row>
    <row r="526" spans="5:6" ht="15">
      <c r="E526" s="97"/>
      <c r="F526" s="97"/>
    </row>
    <row r="527" spans="5:6" ht="15">
      <c r="E527" s="97"/>
      <c r="F527" s="97"/>
    </row>
    <row r="528" spans="5:6" ht="15">
      <c r="E528" s="97"/>
      <c r="F528" s="97"/>
    </row>
    <row r="529" spans="5:6" ht="15">
      <c r="E529" s="97"/>
      <c r="F529" s="97"/>
    </row>
    <row r="530" spans="5:6" ht="15">
      <c r="E530" s="97"/>
      <c r="F530" s="97"/>
    </row>
    <row r="531" spans="5:6" ht="15">
      <c r="E531" s="97"/>
      <c r="F531" s="97"/>
    </row>
    <row r="532" spans="5:6" ht="15">
      <c r="E532" s="97"/>
      <c r="F532" s="97"/>
    </row>
    <row r="533" spans="5:6" ht="15">
      <c r="E533" s="97"/>
      <c r="F533" s="97"/>
    </row>
    <row r="534" spans="5:6" ht="15">
      <c r="E534" s="97"/>
      <c r="F534" s="97"/>
    </row>
    <row r="535" spans="5:6" ht="15">
      <c r="E535" s="97"/>
      <c r="F535" s="97"/>
    </row>
    <row r="536" spans="5:6" ht="15">
      <c r="E536" s="97"/>
      <c r="F536" s="97"/>
    </row>
    <row r="537" spans="5:6" ht="15">
      <c r="E537" s="97"/>
      <c r="F537" s="97"/>
    </row>
    <row r="538" spans="5:6" ht="15">
      <c r="E538" s="97"/>
      <c r="F538" s="97"/>
    </row>
    <row r="539" spans="5:6" ht="15">
      <c r="E539" s="97"/>
      <c r="F539" s="97"/>
    </row>
    <row r="540" spans="5:6" ht="15">
      <c r="E540" s="97"/>
      <c r="F540" s="97"/>
    </row>
    <row r="541" spans="5:6" ht="15">
      <c r="E541" s="97"/>
      <c r="F541" s="97"/>
    </row>
    <row r="542" spans="5:6" ht="15">
      <c r="E542" s="97"/>
      <c r="F542" s="97"/>
    </row>
    <row r="543" spans="5:6" ht="15">
      <c r="E543" s="97"/>
      <c r="F543" s="97"/>
    </row>
    <row r="544" spans="5:6" ht="15">
      <c r="E544" s="97"/>
      <c r="F544" s="97"/>
    </row>
    <row r="545" spans="5:6" ht="15">
      <c r="E545" s="97"/>
      <c r="F545" s="97"/>
    </row>
    <row r="546" spans="5:6" ht="15">
      <c r="E546" s="97"/>
      <c r="F546" s="97"/>
    </row>
    <row r="547" spans="5:6" ht="15">
      <c r="E547" s="97"/>
      <c r="F547" s="97"/>
    </row>
    <row r="548" spans="5:6" ht="15">
      <c r="E548" s="97"/>
      <c r="F548" s="97"/>
    </row>
    <row r="549" spans="5:6" ht="15">
      <c r="E549" s="97"/>
      <c r="F549" s="97"/>
    </row>
    <row r="550" spans="5:6" ht="15">
      <c r="E550" s="97"/>
      <c r="F550" s="97"/>
    </row>
    <row r="551" spans="5:6" ht="15">
      <c r="E551" s="97"/>
      <c r="F551" s="97"/>
    </row>
    <row r="552" spans="5:6" ht="15">
      <c r="E552" s="97"/>
      <c r="F552" s="97"/>
    </row>
    <row r="553" spans="5:6" ht="15">
      <c r="E553" s="97"/>
      <c r="F553" s="97"/>
    </row>
    <row r="554" spans="5:6" ht="15">
      <c r="E554" s="97"/>
      <c r="F554" s="97"/>
    </row>
    <row r="555" spans="5:6" ht="15">
      <c r="E555" s="97"/>
      <c r="F555" s="97"/>
    </row>
    <row r="556" spans="5:6" ht="15">
      <c r="E556" s="97"/>
      <c r="F556" s="97"/>
    </row>
    <row r="557" spans="5:6" ht="15">
      <c r="E557" s="97"/>
      <c r="F557" s="97"/>
    </row>
    <row r="558" spans="5:6" ht="15">
      <c r="E558" s="97"/>
      <c r="F558" s="97"/>
    </row>
    <row r="559" spans="5:6" ht="15">
      <c r="E559" s="97"/>
      <c r="F559" s="97"/>
    </row>
    <row r="560" spans="5:6" ht="15">
      <c r="E560" s="97"/>
      <c r="F560" s="97"/>
    </row>
    <row r="561" spans="5:6" ht="15">
      <c r="E561" s="97"/>
      <c r="F561" s="97"/>
    </row>
    <row r="562" spans="5:6" ht="15">
      <c r="E562" s="97"/>
      <c r="F562" s="97"/>
    </row>
    <row r="563" spans="5:6" ht="15">
      <c r="E563" s="97"/>
      <c r="F563" s="97"/>
    </row>
    <row r="564" spans="5:6" ht="15">
      <c r="E564" s="97"/>
      <c r="F564" s="97"/>
    </row>
    <row r="565" spans="5:6" ht="15">
      <c r="E565" s="97"/>
      <c r="F565" s="97"/>
    </row>
    <row r="566" spans="5:6" ht="15">
      <c r="E566" s="97"/>
      <c r="F566" s="97"/>
    </row>
    <row r="567" spans="5:6" ht="15">
      <c r="E567" s="97"/>
      <c r="F567" s="97"/>
    </row>
    <row r="568" spans="5:6" ht="15">
      <c r="E568" s="97"/>
      <c r="F568" s="97"/>
    </row>
    <row r="569" spans="5:6" ht="15">
      <c r="E569" s="97"/>
      <c r="F569" s="97"/>
    </row>
    <row r="570" spans="5:6" ht="15">
      <c r="E570" s="97"/>
      <c r="F570" s="97"/>
    </row>
    <row r="571" spans="5:6" ht="15">
      <c r="E571" s="97"/>
      <c r="F571" s="97"/>
    </row>
    <row r="572" spans="5:6" ht="15">
      <c r="E572" s="97"/>
      <c r="F572" s="97"/>
    </row>
    <row r="573" spans="5:6" ht="15">
      <c r="E573" s="97"/>
      <c r="F573" s="97"/>
    </row>
    <row r="574" spans="5:6" ht="15">
      <c r="E574" s="97"/>
      <c r="F574" s="97"/>
    </row>
    <row r="575" spans="5:6" ht="15">
      <c r="E575" s="97"/>
      <c r="F575" s="97"/>
    </row>
    <row r="576" spans="5:6" ht="15">
      <c r="E576" s="97"/>
      <c r="F576" s="97"/>
    </row>
    <row r="577" spans="5:6" ht="15">
      <c r="E577" s="97"/>
      <c r="F577" s="97"/>
    </row>
    <row r="578" spans="5:6" ht="15">
      <c r="E578" s="97"/>
      <c r="F578" s="97"/>
    </row>
    <row r="579" spans="5:6" ht="15">
      <c r="E579" s="97"/>
      <c r="F579" s="97"/>
    </row>
    <row r="580" spans="5:6" ht="15">
      <c r="E580" s="97"/>
      <c r="F580" s="97"/>
    </row>
    <row r="581" spans="5:6" ht="15">
      <c r="E581" s="97"/>
      <c r="F581" s="97"/>
    </row>
    <row r="582" spans="5:6" ht="15">
      <c r="E582" s="97"/>
      <c r="F582" s="97"/>
    </row>
    <row r="583" spans="5:6" ht="15">
      <c r="E583" s="97"/>
      <c r="F583" s="97"/>
    </row>
    <row r="584" spans="5:6" ht="15">
      <c r="E584" s="97"/>
      <c r="F584" s="97"/>
    </row>
    <row r="585" spans="5:6" ht="15">
      <c r="E585" s="97"/>
      <c r="F585" s="97"/>
    </row>
    <row r="586" spans="5:6" ht="15">
      <c r="E586" s="97"/>
      <c r="F586" s="97"/>
    </row>
    <row r="587" spans="5:6" ht="15">
      <c r="E587" s="97"/>
      <c r="F587" s="97"/>
    </row>
    <row r="588" spans="5:6" ht="15">
      <c r="E588" s="97"/>
      <c r="F588" s="97"/>
    </row>
    <row r="589" spans="5:6" ht="15">
      <c r="E589" s="97"/>
      <c r="F589" s="97"/>
    </row>
    <row r="590" spans="5:6" ht="15">
      <c r="E590" s="97"/>
      <c r="F590" s="97"/>
    </row>
    <row r="591" spans="5:6" ht="15">
      <c r="E591" s="97"/>
      <c r="F591" s="97"/>
    </row>
    <row r="592" spans="5:6" ht="15">
      <c r="E592" s="97"/>
      <c r="F592" s="97"/>
    </row>
    <row r="593" spans="5:6" ht="15">
      <c r="E593" s="97"/>
      <c r="F593" s="97"/>
    </row>
    <row r="594" spans="5:6" ht="15">
      <c r="E594" s="97"/>
      <c r="F594" s="97"/>
    </row>
    <row r="595" spans="5:6" ht="15">
      <c r="E595" s="97"/>
      <c r="F595" s="97"/>
    </row>
    <row r="596" spans="5:6" ht="15">
      <c r="E596" s="97"/>
      <c r="F596" s="97"/>
    </row>
    <row r="597" spans="5:6" ht="15">
      <c r="E597" s="97"/>
      <c r="F597" s="97"/>
    </row>
    <row r="598" spans="5:6" ht="15">
      <c r="E598" s="97"/>
      <c r="F598" s="97"/>
    </row>
    <row r="599" spans="5:6" ht="15">
      <c r="E599" s="97"/>
      <c r="F599" s="97"/>
    </row>
    <row r="600" spans="5:6" ht="15">
      <c r="E600" s="97"/>
      <c r="F600" s="97"/>
    </row>
    <row r="601" spans="5:6" ht="15">
      <c r="E601" s="97"/>
      <c r="F601" s="97"/>
    </row>
    <row r="602" spans="5:6" ht="15">
      <c r="E602" s="97"/>
      <c r="F602" s="97"/>
    </row>
    <row r="603" spans="5:6" ht="15">
      <c r="E603" s="97"/>
      <c r="F603" s="97"/>
    </row>
    <row r="604" spans="5:6" ht="15">
      <c r="E604" s="97"/>
      <c r="F604" s="97"/>
    </row>
    <row r="605" spans="5:6" ht="15">
      <c r="E605" s="97"/>
      <c r="F605" s="97"/>
    </row>
    <row r="606" spans="5:6" ht="15">
      <c r="E606" s="97"/>
      <c r="F606" s="97"/>
    </row>
    <row r="607" spans="5:6" ht="15">
      <c r="E607" s="97"/>
      <c r="F607" s="97"/>
    </row>
    <row r="608" spans="5:6" ht="15">
      <c r="E608" s="97"/>
      <c r="F608" s="97"/>
    </row>
    <row r="609" spans="5:6" ht="15">
      <c r="E609" s="97"/>
      <c r="F609" s="97"/>
    </row>
    <row r="610" spans="5:6" ht="15">
      <c r="E610" s="97"/>
      <c r="F610" s="97"/>
    </row>
    <row r="611" spans="5:6" ht="15">
      <c r="E611" s="97"/>
      <c r="F611" s="97"/>
    </row>
    <row r="612" spans="5:6" ht="15">
      <c r="E612" s="97"/>
      <c r="F612" s="97"/>
    </row>
    <row r="613" spans="5:6" ht="15">
      <c r="E613" s="97"/>
      <c r="F613" s="97"/>
    </row>
    <row r="614" spans="5:6" ht="15">
      <c r="E614" s="97"/>
      <c r="F614" s="97"/>
    </row>
    <row r="615" spans="5:6" ht="15">
      <c r="E615" s="97"/>
      <c r="F615" s="97"/>
    </row>
    <row r="616" spans="5:6" ht="15">
      <c r="E616" s="97"/>
      <c r="F616" s="97"/>
    </row>
    <row r="617" spans="5:6" ht="15">
      <c r="E617" s="97"/>
      <c r="F617" s="97"/>
    </row>
    <row r="618" spans="5:6" ht="15">
      <c r="E618" s="97"/>
      <c r="F618" s="97"/>
    </row>
    <row r="619" spans="5:6" ht="15">
      <c r="E619" s="97"/>
      <c r="F619" s="97"/>
    </row>
    <row r="620" spans="5:6" ht="15">
      <c r="E620" s="97"/>
      <c r="F620" s="97"/>
    </row>
    <row r="621" spans="5:6" ht="15">
      <c r="E621" s="97"/>
      <c r="F621" s="97"/>
    </row>
    <row r="622" spans="5:6" ht="15">
      <c r="E622" s="97"/>
      <c r="F622" s="97"/>
    </row>
    <row r="623" spans="5:6" ht="15">
      <c r="E623" s="97"/>
      <c r="F623" s="97"/>
    </row>
    <row r="624" spans="5:6" ht="15">
      <c r="E624" s="97"/>
      <c r="F624" s="97"/>
    </row>
    <row r="625" spans="5:6" ht="15">
      <c r="E625" s="97"/>
      <c r="F625" s="97"/>
    </row>
    <row r="626" spans="5:6" ht="15">
      <c r="E626" s="97"/>
      <c r="F626" s="97"/>
    </row>
    <row r="627" spans="5:6" ht="15">
      <c r="E627" s="97"/>
      <c r="F627" s="97"/>
    </row>
    <row r="628" spans="5:6" ht="15">
      <c r="E628" s="97"/>
      <c r="F628" s="97"/>
    </row>
    <row r="629" spans="5:6" ht="15">
      <c r="E629" s="97"/>
      <c r="F629" s="97"/>
    </row>
    <row r="630" spans="5:6" ht="15">
      <c r="E630" s="97"/>
      <c r="F630" s="97"/>
    </row>
    <row r="631" spans="5:6" ht="15">
      <c r="E631" s="97"/>
      <c r="F631" s="97"/>
    </row>
    <row r="632" spans="5:6" ht="15">
      <c r="E632" s="97"/>
      <c r="F632" s="97"/>
    </row>
    <row r="633" spans="5:6" ht="15">
      <c r="E633" s="97"/>
      <c r="F633" s="97"/>
    </row>
    <row r="634" spans="5:6" ht="15">
      <c r="E634" s="97"/>
      <c r="F634" s="97"/>
    </row>
    <row r="635" spans="5:6" ht="15">
      <c r="E635" s="97"/>
      <c r="F635" s="97"/>
    </row>
    <row r="636" spans="5:6" ht="15">
      <c r="E636" s="97"/>
      <c r="F636" s="97"/>
    </row>
    <row r="637" spans="5:6" ht="15">
      <c r="E637" s="97"/>
      <c r="F637" s="97"/>
    </row>
    <row r="638" spans="5:6" ht="15">
      <c r="E638" s="97"/>
      <c r="F638" s="97"/>
    </row>
    <row r="639" spans="5:6" ht="15">
      <c r="E639" s="97"/>
      <c r="F639" s="97"/>
    </row>
    <row r="640" spans="5:6" ht="15">
      <c r="E640" s="97"/>
      <c r="F640" s="97"/>
    </row>
    <row r="641" spans="5:6" ht="15">
      <c r="E641" s="97"/>
      <c r="F641" s="97"/>
    </row>
    <row r="642" spans="5:6" ht="15">
      <c r="E642" s="97"/>
      <c r="F642" s="97"/>
    </row>
    <row r="643" spans="5:6" ht="15">
      <c r="E643" s="97"/>
      <c r="F643" s="97"/>
    </row>
    <row r="644" spans="5:6" ht="15">
      <c r="E644" s="97"/>
      <c r="F644" s="97"/>
    </row>
    <row r="645" spans="5:6" ht="15">
      <c r="E645" s="97"/>
      <c r="F645" s="97"/>
    </row>
    <row r="646" spans="5:6" ht="15">
      <c r="E646" s="97"/>
      <c r="F646" s="97"/>
    </row>
    <row r="647" spans="5:6" ht="15">
      <c r="E647" s="97"/>
      <c r="F647" s="97"/>
    </row>
    <row r="648" spans="5:6" ht="15">
      <c r="E648" s="97"/>
      <c r="F648" s="97"/>
    </row>
    <row r="649" spans="5:6" ht="15">
      <c r="E649" s="97"/>
      <c r="F649" s="97"/>
    </row>
    <row r="650" spans="5:6" ht="15">
      <c r="E650" s="97"/>
      <c r="F650" s="97"/>
    </row>
    <row r="651" spans="5:6" ht="15">
      <c r="E651" s="97"/>
      <c r="F651" s="97"/>
    </row>
    <row r="652" spans="5:6" ht="15">
      <c r="E652" s="97"/>
      <c r="F652" s="97"/>
    </row>
    <row r="653" spans="5:6" ht="15">
      <c r="E653" s="97"/>
      <c r="F653" s="97"/>
    </row>
    <row r="654" spans="5:6" ht="15">
      <c r="E654" s="97"/>
      <c r="F654" s="97"/>
    </row>
    <row r="655" spans="5:6" ht="15">
      <c r="E655" s="97"/>
      <c r="F655" s="97"/>
    </row>
    <row r="656" spans="5:6" ht="15">
      <c r="E656" s="97"/>
      <c r="F656" s="97"/>
    </row>
    <row r="657" spans="5:6" ht="15">
      <c r="E657" s="97"/>
      <c r="F657" s="97"/>
    </row>
    <row r="658" spans="5:6" ht="15">
      <c r="E658" s="97"/>
      <c r="F658" s="97"/>
    </row>
    <row r="659" spans="5:6" ht="15">
      <c r="E659" s="97"/>
      <c r="F659" s="97"/>
    </row>
    <row r="660" spans="5:6" ht="15">
      <c r="E660" s="97"/>
      <c r="F660" s="97"/>
    </row>
    <row r="661" spans="5:6" ht="15">
      <c r="E661" s="97"/>
      <c r="F661" s="97"/>
    </row>
    <row r="662" spans="5:6" ht="15">
      <c r="E662" s="97"/>
      <c r="F662" s="97"/>
    </row>
    <row r="663" spans="5:6" ht="15">
      <c r="E663" s="97"/>
      <c r="F663" s="97"/>
    </row>
    <row r="664" spans="5:6" ht="15">
      <c r="E664" s="97"/>
      <c r="F664" s="97"/>
    </row>
    <row r="665" spans="5:6" ht="15">
      <c r="E665" s="97"/>
      <c r="F665" s="97"/>
    </row>
    <row r="666" spans="5:6" ht="15">
      <c r="E666" s="97"/>
      <c r="F666" s="97"/>
    </row>
    <row r="667" spans="5:6" ht="15">
      <c r="E667" s="97"/>
      <c r="F667" s="97"/>
    </row>
    <row r="668" spans="5:6" ht="15">
      <c r="E668" s="97"/>
      <c r="F668" s="97"/>
    </row>
    <row r="669" spans="5:6" ht="15">
      <c r="E669" s="97"/>
      <c r="F669" s="97"/>
    </row>
    <row r="670" spans="5:6" ht="15">
      <c r="E670" s="97"/>
      <c r="F670" s="97"/>
    </row>
    <row r="671" spans="5:6" ht="15">
      <c r="E671" s="97"/>
      <c r="F671" s="97"/>
    </row>
    <row r="672" spans="5:6" ht="15">
      <c r="E672" s="97"/>
      <c r="F672" s="97"/>
    </row>
    <row r="673" spans="5:6" ht="15">
      <c r="E673" s="97"/>
      <c r="F673" s="97"/>
    </row>
    <row r="674" spans="5:6" ht="15">
      <c r="E674" s="97"/>
      <c r="F674" s="97"/>
    </row>
    <row r="675" spans="5:6" ht="15">
      <c r="E675" s="97"/>
      <c r="F675" s="97"/>
    </row>
    <row r="676" spans="5:6" ht="15">
      <c r="E676" s="97"/>
      <c r="F676" s="97"/>
    </row>
    <row r="677" spans="5:6" ht="15">
      <c r="E677" s="97"/>
      <c r="F677" s="97"/>
    </row>
    <row r="678" spans="5:6" ht="15">
      <c r="E678" s="97"/>
      <c r="F678" s="97"/>
    </row>
    <row r="679" spans="5:6" ht="15">
      <c r="E679" s="97"/>
      <c r="F679" s="97"/>
    </row>
    <row r="680" spans="5:6" ht="15">
      <c r="E680" s="97"/>
      <c r="F680" s="97"/>
    </row>
    <row r="681" spans="5:6" ht="15">
      <c r="E681" s="97"/>
      <c r="F681" s="97"/>
    </row>
    <row r="682" spans="5:6" ht="15">
      <c r="E682" s="97"/>
      <c r="F682" s="97"/>
    </row>
    <row r="683" spans="5:6" ht="15">
      <c r="E683" s="97"/>
      <c r="F683" s="97"/>
    </row>
    <row r="684" spans="5:6" ht="15">
      <c r="E684" s="97"/>
      <c r="F684" s="97"/>
    </row>
    <row r="685" spans="5:6" ht="15">
      <c r="E685" s="97"/>
      <c r="F685" s="97"/>
    </row>
    <row r="686" spans="5:6" ht="15">
      <c r="E686" s="97"/>
      <c r="F686" s="97"/>
    </row>
    <row r="687" spans="5:6" ht="15">
      <c r="E687" s="97"/>
      <c r="F687" s="97"/>
    </row>
    <row r="688" spans="5:6" ht="15">
      <c r="E688" s="97"/>
      <c r="F688" s="97"/>
    </row>
    <row r="689" spans="5:6" ht="15">
      <c r="E689" s="97"/>
      <c r="F689" s="97"/>
    </row>
    <row r="690" spans="5:6" ht="15">
      <c r="E690" s="97"/>
      <c r="F690" s="97"/>
    </row>
    <row r="691" spans="5:6" ht="15">
      <c r="E691" s="97"/>
      <c r="F691" s="97"/>
    </row>
    <row r="692" spans="5:6" ht="15">
      <c r="E692" s="97"/>
      <c r="F692" s="97"/>
    </row>
    <row r="693" spans="5:6" ht="15">
      <c r="E693" s="97"/>
      <c r="F693" s="97"/>
    </row>
    <row r="694" spans="5:6" ht="15">
      <c r="E694" s="97"/>
      <c r="F694" s="97"/>
    </row>
    <row r="695" spans="5:6" ht="15">
      <c r="E695" s="97"/>
      <c r="F695" s="97"/>
    </row>
    <row r="696" spans="5:6" ht="15">
      <c r="E696" s="97"/>
      <c r="F696" s="97"/>
    </row>
    <row r="697" spans="5:6" ht="15">
      <c r="E697" s="97"/>
      <c r="F697" s="97"/>
    </row>
    <row r="698" spans="5:6" ht="15">
      <c r="E698" s="97"/>
      <c r="F698" s="97"/>
    </row>
    <row r="699" spans="5:6" ht="15">
      <c r="E699" s="97"/>
      <c r="F699" s="97"/>
    </row>
    <row r="700" spans="5:6" ht="15">
      <c r="E700" s="97"/>
      <c r="F700" s="97"/>
    </row>
    <row r="701" spans="5:6" ht="15">
      <c r="E701" s="97"/>
      <c r="F701" s="97"/>
    </row>
    <row r="702" spans="5:6" ht="15">
      <c r="E702" s="97"/>
      <c r="F702" s="97"/>
    </row>
    <row r="703" spans="5:6" ht="15">
      <c r="E703" s="97"/>
      <c r="F703" s="97"/>
    </row>
    <row r="704" spans="5:6" ht="15">
      <c r="E704" s="97"/>
      <c r="F704" s="97"/>
    </row>
    <row r="705" spans="5:6" ht="15">
      <c r="E705" s="97"/>
      <c r="F705" s="97"/>
    </row>
    <row r="706" spans="5:6" ht="15">
      <c r="E706" s="97"/>
      <c r="F706" s="97"/>
    </row>
    <row r="707" spans="5:6" ht="15">
      <c r="E707" s="97"/>
      <c r="F707" s="97"/>
    </row>
    <row r="708" spans="5:6" ht="15">
      <c r="E708" s="97"/>
      <c r="F708" s="97"/>
    </row>
    <row r="709" spans="5:6" ht="15">
      <c r="E709" s="97"/>
      <c r="F709" s="97"/>
    </row>
    <row r="710" spans="5:6" ht="15">
      <c r="E710" s="97"/>
      <c r="F710" s="97"/>
    </row>
    <row r="711" spans="5:6" ht="15">
      <c r="E711" s="97"/>
      <c r="F711" s="97"/>
    </row>
    <row r="712" spans="5:6" ht="15">
      <c r="E712" s="97"/>
      <c r="F712" s="97"/>
    </row>
    <row r="713" spans="5:6" ht="15">
      <c r="E713" s="97"/>
      <c r="F713" s="97"/>
    </row>
    <row r="714" spans="5:6" ht="15">
      <c r="E714" s="97"/>
      <c r="F714" s="97"/>
    </row>
    <row r="715" spans="5:6" ht="15">
      <c r="E715" s="97"/>
      <c r="F715" s="97"/>
    </row>
    <row r="716" spans="5:6" ht="15">
      <c r="E716" s="97"/>
      <c r="F716" s="97"/>
    </row>
    <row r="717" spans="5:6" ht="15">
      <c r="E717" s="97"/>
      <c r="F717" s="97"/>
    </row>
    <row r="718" spans="5:6" ht="15">
      <c r="E718" s="97"/>
      <c r="F718" s="97"/>
    </row>
    <row r="719" spans="5:6" ht="15">
      <c r="E719" s="97"/>
      <c r="F719" s="97"/>
    </row>
    <row r="720" spans="5:6" ht="15">
      <c r="E720" s="97"/>
      <c r="F720" s="97"/>
    </row>
    <row r="721" spans="5:6" ht="15">
      <c r="E721" s="97"/>
      <c r="F721" s="97"/>
    </row>
    <row r="722" spans="5:6" ht="15">
      <c r="E722" s="97"/>
      <c r="F722" s="97"/>
    </row>
    <row r="723" spans="5:6" ht="15">
      <c r="E723" s="97"/>
      <c r="F723" s="97"/>
    </row>
    <row r="724" spans="5:6" ht="15">
      <c r="E724" s="97"/>
      <c r="F724" s="97"/>
    </row>
    <row r="725" spans="5:6" ht="15">
      <c r="E725" s="97"/>
      <c r="F725" s="97"/>
    </row>
    <row r="726" spans="5:6" ht="15">
      <c r="E726" s="97"/>
      <c r="F726" s="97"/>
    </row>
    <row r="727" spans="5:6" ht="15">
      <c r="E727" s="97"/>
      <c r="F727" s="97"/>
    </row>
    <row r="728" spans="5:6" ht="15">
      <c r="E728" s="97"/>
      <c r="F728" s="97"/>
    </row>
    <row r="729" spans="5:6" ht="15">
      <c r="E729" s="97"/>
      <c r="F729" s="97"/>
    </row>
    <row r="730" spans="5:6" ht="15">
      <c r="E730" s="97"/>
      <c r="F730" s="97"/>
    </row>
    <row r="731" spans="5:6" ht="15">
      <c r="E731" s="97"/>
      <c r="F731" s="97"/>
    </row>
    <row r="732" spans="5:6" ht="15">
      <c r="E732" s="97"/>
      <c r="F732" s="97"/>
    </row>
    <row r="733" spans="5:6" ht="15">
      <c r="E733" s="97"/>
      <c r="F733" s="97"/>
    </row>
    <row r="734" spans="5:6" ht="15">
      <c r="E734" s="97"/>
      <c r="F734" s="97"/>
    </row>
    <row r="735" spans="5:6" ht="15">
      <c r="E735" s="97"/>
      <c r="F735" s="97"/>
    </row>
    <row r="736" spans="5:6" ht="15">
      <c r="E736" s="97"/>
      <c r="F736" s="97"/>
    </row>
    <row r="737" spans="5:6" ht="15">
      <c r="E737" s="97"/>
      <c r="F737" s="97"/>
    </row>
    <row r="738" spans="5:6" ht="15">
      <c r="E738" s="97"/>
      <c r="F738" s="97"/>
    </row>
    <row r="739" spans="5:6" ht="15">
      <c r="E739" s="97"/>
      <c r="F739" s="97"/>
    </row>
    <row r="740" spans="5:6" ht="15">
      <c r="E740" s="97"/>
      <c r="F740" s="97"/>
    </row>
    <row r="741" spans="5:6" ht="15">
      <c r="E741" s="97"/>
      <c r="F741" s="97"/>
    </row>
    <row r="742" spans="5:6" ht="15">
      <c r="E742" s="97"/>
      <c r="F742" s="97"/>
    </row>
    <row r="743" spans="5:6" ht="15">
      <c r="E743" s="97"/>
      <c r="F743" s="97"/>
    </row>
    <row r="744" spans="5:6" ht="15">
      <c r="E744" s="97"/>
      <c r="F744" s="97"/>
    </row>
    <row r="745" spans="5:6" ht="15">
      <c r="E745" s="97"/>
      <c r="F745" s="97"/>
    </row>
    <row r="746" spans="5:6" ht="15">
      <c r="E746" s="97"/>
      <c r="F746" s="97"/>
    </row>
    <row r="747" spans="5:6" ht="15">
      <c r="E747" s="97"/>
      <c r="F747" s="97"/>
    </row>
    <row r="748" spans="5:6" ht="15">
      <c r="E748" s="97"/>
      <c r="F748" s="97"/>
    </row>
    <row r="749" spans="5:6" ht="15">
      <c r="E749" s="97"/>
      <c r="F749" s="97"/>
    </row>
    <row r="750" spans="5:6" ht="15">
      <c r="E750" s="97"/>
      <c r="F750" s="97"/>
    </row>
    <row r="751" spans="5:6" ht="15">
      <c r="E751" s="97"/>
      <c r="F751" s="97"/>
    </row>
    <row r="752" spans="5:6" ht="15">
      <c r="E752" s="97"/>
      <c r="F752" s="97"/>
    </row>
    <row r="753" spans="5:6" ht="15">
      <c r="E753" s="97"/>
      <c r="F753" s="97"/>
    </row>
    <row r="754" spans="5:6" ht="15">
      <c r="E754" s="97"/>
      <c r="F754" s="97"/>
    </row>
    <row r="755" spans="5:6" ht="15">
      <c r="E755" s="97"/>
      <c r="F755" s="97"/>
    </row>
    <row r="756" spans="5:6" ht="15">
      <c r="E756" s="97"/>
      <c r="F756" s="97"/>
    </row>
    <row r="757" spans="5:6" ht="15">
      <c r="E757" s="97"/>
      <c r="F757" s="97"/>
    </row>
    <row r="758" spans="5:6" ht="15">
      <c r="E758" s="97"/>
      <c r="F758" s="97"/>
    </row>
    <row r="759" spans="5:6" ht="15">
      <c r="E759" s="97"/>
      <c r="F759" s="97"/>
    </row>
    <row r="760" spans="5:6" ht="15">
      <c r="E760" s="97"/>
      <c r="F760" s="97"/>
    </row>
    <row r="761" spans="5:6" ht="15">
      <c r="E761" s="97"/>
      <c r="F761" s="97"/>
    </row>
    <row r="762" spans="5:6" ht="15">
      <c r="E762" s="97"/>
      <c r="F762" s="97"/>
    </row>
    <row r="763" spans="5:6" ht="15">
      <c r="E763" s="97"/>
      <c r="F763" s="97"/>
    </row>
    <row r="764" spans="5:6" ht="15">
      <c r="E764" s="97"/>
      <c r="F764" s="97"/>
    </row>
    <row r="765" spans="5:6" ht="15">
      <c r="E765" s="97"/>
      <c r="F765" s="97"/>
    </row>
    <row r="766" spans="5:6" ht="15">
      <c r="E766" s="97"/>
      <c r="F766" s="97"/>
    </row>
    <row r="767" spans="5:6" ht="15">
      <c r="E767" s="97"/>
      <c r="F767" s="97"/>
    </row>
    <row r="768" spans="5:6" ht="15">
      <c r="E768" s="97"/>
      <c r="F768" s="97"/>
    </row>
    <row r="769" spans="5:6" ht="15">
      <c r="E769" s="97"/>
      <c r="F769" s="97"/>
    </row>
    <row r="770" spans="5:6" ht="15">
      <c r="E770" s="97"/>
      <c r="F770" s="97"/>
    </row>
    <row r="771" spans="5:6" ht="15">
      <c r="E771" s="97"/>
      <c r="F771" s="97"/>
    </row>
    <row r="772" spans="5:6" ht="15">
      <c r="E772" s="97"/>
      <c r="F772" s="97"/>
    </row>
    <row r="773" spans="5:6" ht="15">
      <c r="E773" s="97"/>
      <c r="F773" s="97"/>
    </row>
    <row r="774" spans="5:6" ht="15">
      <c r="E774" s="97"/>
      <c r="F774" s="97"/>
    </row>
    <row r="775" spans="5:6" ht="15">
      <c r="E775" s="97"/>
      <c r="F775" s="97"/>
    </row>
    <row r="776" spans="5:6" ht="15">
      <c r="E776" s="97"/>
      <c r="F776" s="97"/>
    </row>
    <row r="777" spans="5:6" ht="15">
      <c r="E777" s="97"/>
      <c r="F777" s="97"/>
    </row>
    <row r="778" spans="5:6" ht="15">
      <c r="E778" s="97"/>
      <c r="F778" s="97"/>
    </row>
    <row r="779" spans="5:6" ht="15">
      <c r="E779" s="97"/>
      <c r="F779" s="97"/>
    </row>
    <row r="780" spans="5:6" ht="15">
      <c r="E780" s="97"/>
      <c r="F780" s="97"/>
    </row>
    <row r="781" spans="5:6" ht="15">
      <c r="E781" s="97"/>
      <c r="F781" s="97"/>
    </row>
    <row r="782" spans="5:6" ht="15">
      <c r="E782" s="97"/>
      <c r="F782" s="97"/>
    </row>
    <row r="783" spans="5:6" ht="15">
      <c r="E783" s="97"/>
      <c r="F783" s="97"/>
    </row>
    <row r="784" spans="5:6" ht="15">
      <c r="E784" s="97"/>
      <c r="F784" s="97"/>
    </row>
    <row r="785" spans="5:6" ht="15">
      <c r="E785" s="97"/>
      <c r="F785" s="97"/>
    </row>
    <row r="786" spans="5:6" ht="15">
      <c r="E786" s="97"/>
      <c r="F786" s="97"/>
    </row>
    <row r="787" spans="5:6" ht="15">
      <c r="E787" s="97"/>
      <c r="F787" s="97"/>
    </row>
    <row r="788" spans="5:6" ht="15">
      <c r="E788" s="97"/>
      <c r="F788" s="97"/>
    </row>
    <row r="789" spans="5:6" ht="15">
      <c r="E789" s="97"/>
      <c r="F789" s="97"/>
    </row>
    <row r="790" spans="5:6" ht="15">
      <c r="E790" s="97"/>
      <c r="F790" s="97"/>
    </row>
    <row r="791" spans="5:6" ht="15">
      <c r="E791" s="97"/>
      <c r="F791" s="97"/>
    </row>
    <row r="792" spans="5:6" ht="15">
      <c r="E792" s="97"/>
      <c r="F792" s="97"/>
    </row>
    <row r="793" spans="5:6" ht="15">
      <c r="E793" s="97"/>
      <c r="F793" s="97"/>
    </row>
    <row r="794" spans="5:6" ht="15">
      <c r="E794" s="97"/>
      <c r="F794" s="97"/>
    </row>
    <row r="795" spans="5:6" ht="15">
      <c r="E795" s="97"/>
      <c r="F795" s="97"/>
    </row>
    <row r="796" spans="5:6" ht="15">
      <c r="E796" s="97"/>
      <c r="F796" s="97"/>
    </row>
    <row r="797" spans="5:6" ht="15">
      <c r="E797" s="97"/>
      <c r="F797" s="97"/>
    </row>
    <row r="798" spans="5:6" ht="15">
      <c r="E798" s="97"/>
      <c r="F798" s="97"/>
    </row>
    <row r="799" spans="5:6" ht="15">
      <c r="E799" s="97"/>
      <c r="F799" s="97"/>
    </row>
    <row r="800" spans="5:6" ht="15">
      <c r="E800" s="97"/>
      <c r="F800" s="97"/>
    </row>
    <row r="801" spans="5:6" ht="15">
      <c r="E801" s="97"/>
      <c r="F801" s="97"/>
    </row>
    <row r="802" spans="5:6" ht="15">
      <c r="E802" s="97"/>
      <c r="F802" s="97"/>
    </row>
    <row r="803" spans="5:6" ht="15">
      <c r="E803" s="97"/>
      <c r="F803" s="97"/>
    </row>
    <row r="804" spans="5:6" ht="15">
      <c r="E804" s="97"/>
      <c r="F804" s="97"/>
    </row>
    <row r="805" spans="5:6" ht="15">
      <c r="E805" s="97"/>
      <c r="F805" s="97"/>
    </row>
    <row r="806" spans="5:6" ht="15">
      <c r="E806" s="97"/>
      <c r="F806" s="97"/>
    </row>
    <row r="807" spans="5:6" ht="15">
      <c r="E807" s="97"/>
      <c r="F807" s="97"/>
    </row>
    <row r="808" spans="5:6" ht="15">
      <c r="E808" s="97"/>
      <c r="F808" s="97"/>
    </row>
    <row r="809" spans="5:6" ht="15">
      <c r="E809" s="97"/>
      <c r="F809" s="97"/>
    </row>
    <row r="810" spans="5:6" ht="15">
      <c r="E810" s="97"/>
      <c r="F810" s="97"/>
    </row>
    <row r="811" spans="5:6" ht="15">
      <c r="E811" s="97"/>
      <c r="F811" s="97"/>
    </row>
    <row r="812" spans="5:6" ht="15">
      <c r="E812" s="97"/>
      <c r="F812" s="97"/>
    </row>
    <row r="813" spans="5:6" ht="15">
      <c r="E813" s="97"/>
      <c r="F813" s="97"/>
    </row>
    <row r="814" spans="5:6" ht="15">
      <c r="E814" s="97"/>
      <c r="F814" s="97"/>
    </row>
    <row r="815" spans="5:6" ht="15">
      <c r="E815" s="97"/>
      <c r="F815" s="97"/>
    </row>
    <row r="816" spans="5:6" ht="15">
      <c r="E816" s="97"/>
      <c r="F816" s="97"/>
    </row>
    <row r="817" spans="5:6" ht="15">
      <c r="E817" s="97"/>
      <c r="F817" s="97"/>
    </row>
    <row r="818" spans="5:6" ht="15">
      <c r="E818" s="97"/>
      <c r="F818" s="97"/>
    </row>
    <row r="819" spans="5:6" ht="15">
      <c r="E819" s="97"/>
      <c r="F819" s="97"/>
    </row>
    <row r="820" spans="5:6" ht="15">
      <c r="E820" s="97"/>
      <c r="F820" s="97"/>
    </row>
    <row r="821" spans="5:6" ht="15">
      <c r="E821" s="97"/>
      <c r="F821" s="97"/>
    </row>
    <row r="822" spans="5:6" ht="15">
      <c r="E822" s="97"/>
      <c r="F822" s="97"/>
    </row>
    <row r="823" spans="5:6" ht="15">
      <c r="E823" s="97"/>
      <c r="F823" s="97"/>
    </row>
    <row r="824" spans="5:6" ht="15">
      <c r="E824" s="97"/>
      <c r="F824" s="97"/>
    </row>
    <row r="825" spans="5:6" ht="15">
      <c r="E825" s="97"/>
      <c r="F825" s="97"/>
    </row>
    <row r="826" spans="5:6" ht="15">
      <c r="E826" s="97"/>
      <c r="F826" s="97"/>
    </row>
    <row r="827" spans="5:6" ht="15">
      <c r="E827" s="97"/>
      <c r="F827" s="97"/>
    </row>
    <row r="828" spans="5:6" ht="15">
      <c r="E828" s="97"/>
      <c r="F828" s="97"/>
    </row>
    <row r="829" spans="5:6" ht="15">
      <c r="E829" s="97"/>
      <c r="F829" s="97"/>
    </row>
    <row r="830" spans="5:6" ht="15">
      <c r="E830" s="97"/>
      <c r="F830" s="97"/>
    </row>
    <row r="831" spans="5:6" ht="15">
      <c r="E831" s="97"/>
      <c r="F831" s="97"/>
    </row>
    <row r="832" spans="5:6" ht="15">
      <c r="E832" s="97"/>
      <c r="F832" s="97"/>
    </row>
    <row r="833" spans="5:6" ht="15">
      <c r="E833" s="97"/>
      <c r="F833" s="97"/>
    </row>
    <row r="834" spans="5:6" ht="15">
      <c r="E834" s="97"/>
      <c r="F834" s="97"/>
    </row>
    <row r="835" spans="5:6" ht="15">
      <c r="E835" s="97"/>
      <c r="F835" s="97"/>
    </row>
    <row r="836" spans="5:6" ht="15">
      <c r="E836" s="97"/>
      <c r="F836" s="97"/>
    </row>
    <row r="837" spans="5:6" ht="15">
      <c r="E837" s="97"/>
      <c r="F837" s="97"/>
    </row>
    <row r="838" spans="5:6" ht="15">
      <c r="E838" s="97"/>
      <c r="F838" s="97"/>
    </row>
    <row r="839" spans="5:6" ht="15">
      <c r="E839" s="97"/>
      <c r="F839" s="97"/>
    </row>
    <row r="840" spans="5:6" ht="15">
      <c r="E840" s="97"/>
      <c r="F840" s="97"/>
    </row>
    <row r="841" spans="5:6" ht="15">
      <c r="E841" s="97"/>
      <c r="F841" s="97"/>
    </row>
    <row r="842" spans="5:6" ht="15">
      <c r="E842" s="97"/>
      <c r="F842" s="97"/>
    </row>
    <row r="843" spans="5:6" ht="15">
      <c r="E843" s="97"/>
      <c r="F843" s="97"/>
    </row>
    <row r="844" spans="5:6" ht="15">
      <c r="E844" s="97"/>
      <c r="F844" s="97"/>
    </row>
    <row r="845" spans="5:6" ht="15">
      <c r="E845" s="97"/>
      <c r="F845" s="97"/>
    </row>
    <row r="846" spans="5:6" ht="15">
      <c r="E846" s="97"/>
      <c r="F846" s="97"/>
    </row>
    <row r="847" spans="5:6" ht="15">
      <c r="E847" s="97"/>
      <c r="F847" s="97"/>
    </row>
    <row r="848" spans="5:6" ht="15">
      <c r="E848" s="97"/>
      <c r="F848" s="97"/>
    </row>
    <row r="849" spans="5:6" ht="15">
      <c r="E849" s="97"/>
      <c r="F849" s="97"/>
    </row>
    <row r="850" spans="5:6" ht="15">
      <c r="E850" s="97"/>
      <c r="F850" s="97"/>
    </row>
    <row r="851" spans="5:6" ht="15">
      <c r="E851" s="97"/>
      <c r="F851" s="97"/>
    </row>
    <row r="852" spans="5:6" ht="15">
      <c r="E852" s="97"/>
      <c r="F852" s="97"/>
    </row>
    <row r="853" spans="5:6" ht="15">
      <c r="E853" s="97"/>
      <c r="F853" s="97"/>
    </row>
    <row r="854" spans="5:6" ht="15">
      <c r="E854" s="97"/>
      <c r="F854" s="97"/>
    </row>
    <row r="855" spans="5:6" ht="15">
      <c r="E855" s="97"/>
      <c r="F855" s="97"/>
    </row>
    <row r="856" spans="5:6" ht="15">
      <c r="E856" s="97"/>
      <c r="F856" s="97"/>
    </row>
    <row r="857" spans="5:6" ht="15">
      <c r="E857" s="97"/>
      <c r="F857" s="97"/>
    </row>
    <row r="858" spans="5:6" ht="15">
      <c r="E858" s="97"/>
      <c r="F858" s="97"/>
    </row>
    <row r="859" spans="5:6" ht="15">
      <c r="E859" s="97"/>
      <c r="F859" s="97"/>
    </row>
    <row r="860" spans="5:6" ht="15">
      <c r="E860" s="97"/>
      <c r="F860" s="97"/>
    </row>
    <row r="861" spans="5:6" ht="15">
      <c r="E861" s="97"/>
      <c r="F861" s="97"/>
    </row>
    <row r="862" spans="5:6" ht="15">
      <c r="E862" s="97"/>
      <c r="F862" s="97"/>
    </row>
    <row r="863" spans="5:6" ht="15">
      <c r="E863" s="97"/>
      <c r="F863" s="97"/>
    </row>
    <row r="864" spans="5:6" ht="15">
      <c r="E864" s="97"/>
      <c r="F864" s="97"/>
    </row>
    <row r="865" spans="5:6" ht="15">
      <c r="E865" s="97"/>
      <c r="F865" s="97"/>
    </row>
    <row r="866" spans="5:6" ht="15">
      <c r="E866" s="97"/>
      <c r="F866" s="97"/>
    </row>
    <row r="867" spans="5:6" ht="15">
      <c r="E867" s="97"/>
      <c r="F867" s="97"/>
    </row>
    <row r="868" spans="5:6" ht="15">
      <c r="E868" s="97"/>
      <c r="F868" s="97"/>
    </row>
    <row r="869" spans="5:6" ht="15">
      <c r="E869" s="97"/>
      <c r="F869" s="97"/>
    </row>
    <row r="870" spans="5:6" ht="15">
      <c r="E870" s="97"/>
      <c r="F870" s="97"/>
    </row>
    <row r="871" spans="5:6" ht="15">
      <c r="E871" s="97"/>
      <c r="F871" s="97"/>
    </row>
    <row r="872" spans="5:6" ht="15">
      <c r="E872" s="97"/>
      <c r="F872" s="97"/>
    </row>
  </sheetData>
  <sheetProtection/>
  <mergeCells count="7">
    <mergeCell ref="C5:C6"/>
    <mergeCell ref="A5:A6"/>
    <mergeCell ref="A1:F1"/>
    <mergeCell ref="A2:F2"/>
    <mergeCell ref="D5:D6"/>
    <mergeCell ref="B5:B6"/>
    <mergeCell ref="E4:F4"/>
  </mergeCells>
  <printOptions/>
  <pageMargins left="0.2" right="0.17" top="0.17" bottom="0.23" header="0.17" footer="0.24"/>
  <pageSetup horizontalDpi="600" verticalDpi="600" orientation="portrait" r:id="rId1"/>
  <headerFooter alignWithMargins="0">
    <oddFooter>&amp;C&amp;P</oddFooter>
  </headerFooter>
  <ignoredErrors>
    <ignoredError sqref="E10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2"/>
  <sheetViews>
    <sheetView tabSelected="1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M19" sqref="M19"/>
    </sheetView>
  </sheetViews>
  <sheetFormatPr defaultColWidth="9.140625" defaultRowHeight="12.75"/>
  <cols>
    <col min="1" max="1" width="5.140625" style="24" customWidth="1"/>
    <col min="2" max="2" width="5.140625" style="58" customWidth="1"/>
    <col min="3" max="3" width="6.28125" style="59" customWidth="1"/>
    <col min="4" max="4" width="5.7109375" style="60" customWidth="1"/>
    <col min="5" max="5" width="49.8515625" style="74" customWidth="1"/>
    <col min="6" max="6" width="47.57421875" style="25" hidden="1" customWidth="1"/>
    <col min="7" max="7" width="11.57421875" style="83" customWidth="1"/>
    <col min="8" max="8" width="11.57421875" style="22" customWidth="1"/>
    <col min="9" max="9" width="11.7109375" style="22" customWidth="1"/>
    <col min="10" max="16384" width="9.140625" style="22" customWidth="1"/>
  </cols>
  <sheetData>
    <row r="1" spans="1:9" s="23" customFormat="1" ht="19.5">
      <c r="A1" s="104" t="s">
        <v>374</v>
      </c>
      <c r="B1" s="104"/>
      <c r="C1" s="104"/>
      <c r="D1" s="104"/>
      <c r="E1" s="104"/>
      <c r="F1" s="104"/>
      <c r="G1" s="104"/>
      <c r="H1" s="104"/>
      <c r="I1" s="62"/>
    </row>
    <row r="2" spans="1:9" s="23" customFormat="1" ht="18">
      <c r="A2" s="105" t="s">
        <v>375</v>
      </c>
      <c r="B2" s="105"/>
      <c r="C2" s="105"/>
      <c r="D2" s="105"/>
      <c r="E2" s="105"/>
      <c r="F2" s="105"/>
      <c r="G2" s="105"/>
      <c r="H2" s="105"/>
      <c r="I2" s="63"/>
    </row>
    <row r="3" spans="1:8" s="23" customFormat="1" ht="18">
      <c r="A3" s="23" t="s">
        <v>376</v>
      </c>
      <c r="B3" s="64"/>
      <c r="C3" s="65"/>
      <c r="D3" s="65"/>
      <c r="E3" s="66"/>
      <c r="G3" s="83"/>
      <c r="H3" s="22"/>
    </row>
    <row r="4" spans="1:9" s="23" customFormat="1" ht="18">
      <c r="A4" s="24"/>
      <c r="B4" s="67"/>
      <c r="C4" s="68"/>
      <c r="D4" s="68"/>
      <c r="E4" s="69"/>
      <c r="F4" s="22"/>
      <c r="G4" s="84" t="s">
        <v>377</v>
      </c>
      <c r="H4" s="61"/>
      <c r="I4" s="70"/>
    </row>
    <row r="5" spans="1:9" s="71" customFormat="1" ht="12.75" customHeight="1">
      <c r="A5" s="98" t="s">
        <v>378</v>
      </c>
      <c r="B5" s="108" t="s">
        <v>379</v>
      </c>
      <c r="C5" s="109" t="s">
        <v>380</v>
      </c>
      <c r="D5" s="109" t="s">
        <v>381</v>
      </c>
      <c r="E5" s="103" t="s">
        <v>382</v>
      </c>
      <c r="F5" s="106" t="s">
        <v>150</v>
      </c>
      <c r="G5" s="107" t="s">
        <v>383</v>
      </c>
      <c r="H5" s="110" t="s">
        <v>384</v>
      </c>
      <c r="I5" s="110"/>
    </row>
    <row r="6" spans="1:9" s="72" customFormat="1" ht="25.5">
      <c r="A6" s="98"/>
      <c r="B6" s="108"/>
      <c r="C6" s="109"/>
      <c r="D6" s="109"/>
      <c r="E6" s="103"/>
      <c r="F6" s="106"/>
      <c r="G6" s="107"/>
      <c r="H6" s="6" t="s">
        <v>264</v>
      </c>
      <c r="I6" s="6" t="s">
        <v>265</v>
      </c>
    </row>
    <row r="7" spans="1:9" s="72" customFormat="1" ht="15">
      <c r="A7" s="26" t="s">
        <v>248</v>
      </c>
      <c r="B7" s="26" t="s">
        <v>249</v>
      </c>
      <c r="C7" s="26" t="s">
        <v>156</v>
      </c>
      <c r="D7" s="26" t="s">
        <v>22</v>
      </c>
      <c r="E7" s="26" t="s">
        <v>385</v>
      </c>
      <c r="F7" s="73"/>
      <c r="G7" s="85" t="s">
        <v>386</v>
      </c>
      <c r="H7" s="26" t="s">
        <v>387</v>
      </c>
      <c r="I7" s="26" t="s">
        <v>388</v>
      </c>
    </row>
    <row r="8" spans="1:9" s="33" customFormat="1" ht="48.75" customHeight="1">
      <c r="A8" s="27">
        <v>2000</v>
      </c>
      <c r="B8" s="28" t="s">
        <v>151</v>
      </c>
      <c r="C8" s="29" t="s">
        <v>152</v>
      </c>
      <c r="D8" s="30" t="s">
        <v>152</v>
      </c>
      <c r="E8" s="31" t="s">
        <v>389</v>
      </c>
      <c r="F8" s="32"/>
      <c r="G8" s="79">
        <f>+G9+G45+G63+G89+G142+G162+G182+G211+G241+G272+G304</f>
        <v>264129.5592</v>
      </c>
      <c r="H8" s="79">
        <f>+H9+H45+H63+H89+H142+H162+H182+H211+H241+H272+H304</f>
        <v>215027.28</v>
      </c>
      <c r="I8" s="79">
        <f>+I9+I45+I63+I89+I142+I162+I182+I211+I241+I272+I304</f>
        <v>84693.05</v>
      </c>
    </row>
    <row r="9" spans="1:9" s="37" customFormat="1" ht="58.5" customHeight="1">
      <c r="A9" s="34">
        <v>2100</v>
      </c>
      <c r="B9" s="4" t="s">
        <v>256</v>
      </c>
      <c r="C9" s="4" t="s">
        <v>247</v>
      </c>
      <c r="D9" s="4" t="s">
        <v>247</v>
      </c>
      <c r="E9" s="35" t="s">
        <v>390</v>
      </c>
      <c r="F9" s="36" t="s">
        <v>181</v>
      </c>
      <c r="G9" s="86">
        <f>+H9+I9</f>
        <v>170525.4</v>
      </c>
      <c r="H9" s="79">
        <f>+H11+H16+H20+H25+H28+H31+H34+H37</f>
        <v>105835.4</v>
      </c>
      <c r="I9" s="79">
        <f>+I11+I16+I20+I25+I28+I31+I34+I37</f>
        <v>64690</v>
      </c>
    </row>
    <row r="10" spans="1:9" ht="18">
      <c r="A10" s="17"/>
      <c r="B10" s="4"/>
      <c r="C10" s="4"/>
      <c r="D10" s="4"/>
      <c r="E10" s="38" t="s">
        <v>263</v>
      </c>
      <c r="F10" s="39"/>
      <c r="G10" s="87"/>
      <c r="H10" s="81"/>
      <c r="I10" s="81"/>
    </row>
    <row r="11" spans="1:9" s="42" customFormat="1" ht="42.75" customHeight="1">
      <c r="A11" s="17">
        <v>2110</v>
      </c>
      <c r="B11" s="4" t="s">
        <v>256</v>
      </c>
      <c r="C11" s="4" t="s">
        <v>248</v>
      </c>
      <c r="D11" s="4" t="s">
        <v>247</v>
      </c>
      <c r="E11" s="40" t="s">
        <v>391</v>
      </c>
      <c r="F11" s="41" t="s">
        <v>183</v>
      </c>
      <c r="G11" s="87">
        <f>+H11+I11</f>
        <v>88321.4</v>
      </c>
      <c r="H11" s="82">
        <f>SUM(H13:H19)</f>
        <v>85321.4</v>
      </c>
      <c r="I11" s="82">
        <f>SUM(I13:I19)</f>
        <v>3000</v>
      </c>
    </row>
    <row r="12" spans="1:9" s="42" customFormat="1" ht="10.5" customHeight="1" hidden="1">
      <c r="A12" s="17"/>
      <c r="B12" s="4"/>
      <c r="C12" s="4"/>
      <c r="D12" s="4"/>
      <c r="E12" s="38" t="s">
        <v>279</v>
      </c>
      <c r="F12" s="41"/>
      <c r="G12" s="87">
        <f aca="true" t="shared" si="0" ref="G12:G75">+H12+I12</f>
        <v>0</v>
      </c>
      <c r="H12" s="82"/>
      <c r="I12" s="82"/>
    </row>
    <row r="13" spans="1:9" ht="15" customHeight="1">
      <c r="A13" s="17">
        <v>2111</v>
      </c>
      <c r="B13" s="4" t="s">
        <v>256</v>
      </c>
      <c r="C13" s="4" t="s">
        <v>248</v>
      </c>
      <c r="D13" s="4" t="s">
        <v>248</v>
      </c>
      <c r="E13" s="38" t="s">
        <v>392</v>
      </c>
      <c r="F13" s="39" t="s">
        <v>184</v>
      </c>
      <c r="G13" s="87">
        <f t="shared" si="0"/>
        <v>88321.4</v>
      </c>
      <c r="H13" s="81">
        <v>85321.4</v>
      </c>
      <c r="I13" s="81">
        <v>3000</v>
      </c>
    </row>
    <row r="14" spans="1:9" ht="18">
      <c r="A14" s="17">
        <v>2112</v>
      </c>
      <c r="B14" s="4" t="s">
        <v>256</v>
      </c>
      <c r="C14" s="4" t="s">
        <v>248</v>
      </c>
      <c r="D14" s="4" t="s">
        <v>249</v>
      </c>
      <c r="E14" s="38" t="s">
        <v>393</v>
      </c>
      <c r="F14" s="39" t="s">
        <v>214</v>
      </c>
      <c r="G14" s="87">
        <f t="shared" si="0"/>
        <v>0</v>
      </c>
      <c r="H14" s="81"/>
      <c r="I14" s="81"/>
    </row>
    <row r="15" spans="1:9" ht="18">
      <c r="A15" s="17">
        <v>2113</v>
      </c>
      <c r="B15" s="4" t="s">
        <v>256</v>
      </c>
      <c r="C15" s="4" t="s">
        <v>248</v>
      </c>
      <c r="D15" s="4" t="s">
        <v>156</v>
      </c>
      <c r="E15" s="38" t="s">
        <v>394</v>
      </c>
      <c r="F15" s="39" t="s">
        <v>168</v>
      </c>
      <c r="G15" s="87">
        <f t="shared" si="0"/>
        <v>0</v>
      </c>
      <c r="H15" s="81"/>
      <c r="I15" s="81"/>
    </row>
    <row r="16" spans="1:9" ht="13.5" customHeight="1">
      <c r="A16" s="17">
        <v>2120</v>
      </c>
      <c r="B16" s="4" t="s">
        <v>256</v>
      </c>
      <c r="C16" s="4" t="s">
        <v>249</v>
      </c>
      <c r="D16" s="4" t="s">
        <v>247</v>
      </c>
      <c r="E16" s="40" t="s">
        <v>395</v>
      </c>
      <c r="F16" s="43" t="s">
        <v>169</v>
      </c>
      <c r="G16" s="87">
        <f t="shared" si="0"/>
        <v>0</v>
      </c>
      <c r="H16" s="81">
        <v>0</v>
      </c>
      <c r="I16" s="81">
        <v>0</v>
      </c>
    </row>
    <row r="17" spans="1:9" s="42" customFormat="1" ht="10.5" customHeight="1" hidden="1">
      <c r="A17" s="17"/>
      <c r="B17" s="4"/>
      <c r="C17" s="4"/>
      <c r="D17" s="4"/>
      <c r="E17" s="38" t="s">
        <v>279</v>
      </c>
      <c r="F17" s="41"/>
      <c r="G17" s="87">
        <f t="shared" si="0"/>
        <v>0</v>
      </c>
      <c r="H17" s="82"/>
      <c r="I17" s="82"/>
    </row>
    <row r="18" spans="1:9" ht="15.75" customHeight="1">
      <c r="A18" s="17">
        <v>2121</v>
      </c>
      <c r="B18" s="4" t="s">
        <v>256</v>
      </c>
      <c r="C18" s="4" t="s">
        <v>249</v>
      </c>
      <c r="D18" s="4" t="s">
        <v>248</v>
      </c>
      <c r="E18" s="44" t="s">
        <v>396</v>
      </c>
      <c r="F18" s="39" t="s">
        <v>170</v>
      </c>
      <c r="G18" s="87">
        <f t="shared" si="0"/>
        <v>0</v>
      </c>
      <c r="H18" s="81"/>
      <c r="I18" s="81"/>
    </row>
    <row r="19" spans="1:9" ht="23.25" customHeight="1">
      <c r="A19" s="17">
        <v>2122</v>
      </c>
      <c r="B19" s="4" t="s">
        <v>256</v>
      </c>
      <c r="C19" s="4" t="s">
        <v>249</v>
      </c>
      <c r="D19" s="4" t="s">
        <v>249</v>
      </c>
      <c r="E19" s="38" t="s">
        <v>397</v>
      </c>
      <c r="F19" s="39" t="s">
        <v>109</v>
      </c>
      <c r="G19" s="87">
        <f t="shared" si="0"/>
        <v>0</v>
      </c>
      <c r="H19" s="81"/>
      <c r="I19" s="81"/>
    </row>
    <row r="20" spans="1:9" ht="12.75" customHeight="1">
      <c r="A20" s="17">
        <v>2130</v>
      </c>
      <c r="B20" s="4" t="s">
        <v>256</v>
      </c>
      <c r="C20" s="4" t="s">
        <v>156</v>
      </c>
      <c r="D20" s="4" t="s">
        <v>247</v>
      </c>
      <c r="E20" s="40" t="s">
        <v>398</v>
      </c>
      <c r="F20" s="89" t="s">
        <v>110</v>
      </c>
      <c r="G20" s="87">
        <f t="shared" si="0"/>
        <v>144</v>
      </c>
      <c r="H20" s="81">
        <f>SUM(H22:H24)</f>
        <v>144</v>
      </c>
      <c r="I20" s="81">
        <v>0</v>
      </c>
    </row>
    <row r="21" spans="1:9" s="42" customFormat="1" ht="10.5" customHeight="1" hidden="1">
      <c r="A21" s="17"/>
      <c r="B21" s="4"/>
      <c r="C21" s="4"/>
      <c r="D21" s="4"/>
      <c r="E21" s="38" t="s">
        <v>279</v>
      </c>
      <c r="F21" s="41"/>
      <c r="G21" s="87">
        <f t="shared" si="0"/>
        <v>0</v>
      </c>
      <c r="H21" s="82"/>
      <c r="I21" s="82"/>
    </row>
    <row r="22" spans="1:9" ht="25.5">
      <c r="A22" s="17">
        <v>2131</v>
      </c>
      <c r="B22" s="4" t="s">
        <v>256</v>
      </c>
      <c r="C22" s="4" t="s">
        <v>156</v>
      </c>
      <c r="D22" s="4" t="s">
        <v>248</v>
      </c>
      <c r="E22" s="38" t="s">
        <v>399</v>
      </c>
      <c r="F22" s="39" t="s">
        <v>111</v>
      </c>
      <c r="G22" s="87">
        <f t="shared" si="0"/>
        <v>0</v>
      </c>
      <c r="H22" s="81"/>
      <c r="I22" s="81"/>
    </row>
    <row r="23" spans="1:9" ht="14.25" customHeight="1">
      <c r="A23" s="17">
        <v>2132</v>
      </c>
      <c r="B23" s="4" t="s">
        <v>256</v>
      </c>
      <c r="C23" s="4">
        <v>3</v>
      </c>
      <c r="D23" s="4">
        <v>2</v>
      </c>
      <c r="E23" s="38" t="s">
        <v>400</v>
      </c>
      <c r="F23" s="39" t="s">
        <v>222</v>
      </c>
      <c r="G23" s="87">
        <f t="shared" si="0"/>
        <v>0</v>
      </c>
      <c r="H23" s="81"/>
      <c r="I23" s="81"/>
    </row>
    <row r="24" spans="1:9" ht="18">
      <c r="A24" s="17">
        <v>2133</v>
      </c>
      <c r="B24" s="4" t="s">
        <v>256</v>
      </c>
      <c r="C24" s="4">
        <v>3</v>
      </c>
      <c r="D24" s="4">
        <v>3</v>
      </c>
      <c r="E24" s="38" t="s">
        <v>401</v>
      </c>
      <c r="F24" s="39" t="s">
        <v>223</v>
      </c>
      <c r="G24" s="87">
        <f t="shared" si="0"/>
        <v>144</v>
      </c>
      <c r="H24" s="81">
        <v>144</v>
      </c>
      <c r="I24" s="81"/>
    </row>
    <row r="25" spans="1:9" ht="12.75" customHeight="1">
      <c r="A25" s="17">
        <v>2140</v>
      </c>
      <c r="B25" s="4" t="s">
        <v>256</v>
      </c>
      <c r="C25" s="4">
        <v>4</v>
      </c>
      <c r="D25" s="4">
        <v>0</v>
      </c>
      <c r="E25" s="40" t="s">
        <v>402</v>
      </c>
      <c r="F25" s="41" t="s">
        <v>224</v>
      </c>
      <c r="G25" s="87">
        <f t="shared" si="0"/>
        <v>0</v>
      </c>
      <c r="H25" s="81">
        <v>0</v>
      </c>
      <c r="I25" s="81">
        <v>0</v>
      </c>
    </row>
    <row r="26" spans="1:9" s="42" customFormat="1" ht="10.5" customHeight="1" hidden="1">
      <c r="A26" s="17"/>
      <c r="B26" s="4"/>
      <c r="C26" s="4"/>
      <c r="D26" s="4"/>
      <c r="E26" s="38" t="s">
        <v>279</v>
      </c>
      <c r="F26" s="41"/>
      <c r="G26" s="87">
        <f t="shared" si="0"/>
        <v>0</v>
      </c>
      <c r="H26" s="82"/>
      <c r="I26" s="82"/>
    </row>
    <row r="27" spans="1:9" ht="18">
      <c r="A27" s="17">
        <v>2141</v>
      </c>
      <c r="B27" s="4" t="s">
        <v>256</v>
      </c>
      <c r="C27" s="4">
        <v>4</v>
      </c>
      <c r="D27" s="4">
        <v>1</v>
      </c>
      <c r="E27" s="38" t="s">
        <v>403</v>
      </c>
      <c r="F27" s="45" t="s">
        <v>225</v>
      </c>
      <c r="G27" s="87">
        <f t="shared" si="0"/>
        <v>0</v>
      </c>
      <c r="H27" s="81"/>
      <c r="I27" s="81"/>
    </row>
    <row r="28" spans="1:9" ht="22.5" customHeight="1">
      <c r="A28" s="17">
        <v>2150</v>
      </c>
      <c r="B28" s="4" t="s">
        <v>256</v>
      </c>
      <c r="C28" s="4">
        <v>5</v>
      </c>
      <c r="D28" s="4">
        <v>0</v>
      </c>
      <c r="E28" s="40" t="s">
        <v>404</v>
      </c>
      <c r="F28" s="41" t="s">
        <v>226</v>
      </c>
      <c r="G28" s="87">
        <f t="shared" si="0"/>
        <v>0</v>
      </c>
      <c r="H28" s="81">
        <v>0</v>
      </c>
      <c r="I28" s="81">
        <v>0</v>
      </c>
    </row>
    <row r="29" spans="1:9" s="42" customFormat="1" ht="0.75" customHeight="1" hidden="1">
      <c r="A29" s="17"/>
      <c r="B29" s="4"/>
      <c r="C29" s="4"/>
      <c r="D29" s="4"/>
      <c r="E29" s="38" t="s">
        <v>279</v>
      </c>
      <c r="F29" s="41"/>
      <c r="G29" s="87">
        <f t="shared" si="0"/>
        <v>0</v>
      </c>
      <c r="H29" s="82"/>
      <c r="I29" s="82"/>
    </row>
    <row r="30" spans="1:9" ht="25.5">
      <c r="A30" s="17">
        <v>2151</v>
      </c>
      <c r="B30" s="4" t="s">
        <v>256</v>
      </c>
      <c r="C30" s="4">
        <v>5</v>
      </c>
      <c r="D30" s="4">
        <v>1</v>
      </c>
      <c r="E30" s="38" t="s">
        <v>405</v>
      </c>
      <c r="F30" s="45" t="s">
        <v>227</v>
      </c>
      <c r="G30" s="87">
        <f t="shared" si="0"/>
        <v>0</v>
      </c>
      <c r="H30" s="81"/>
      <c r="I30" s="81"/>
    </row>
    <row r="31" spans="1:9" ht="25.5">
      <c r="A31" s="17">
        <v>2160</v>
      </c>
      <c r="B31" s="4" t="s">
        <v>256</v>
      </c>
      <c r="C31" s="4">
        <v>6</v>
      </c>
      <c r="D31" s="4">
        <v>0</v>
      </c>
      <c r="E31" s="40" t="s">
        <v>406</v>
      </c>
      <c r="F31" s="41" t="s">
        <v>228</v>
      </c>
      <c r="G31" s="87">
        <f t="shared" si="0"/>
        <v>82060</v>
      </c>
      <c r="H31" s="81">
        <f>H33</f>
        <v>20370</v>
      </c>
      <c r="I31" s="81">
        <f>I33</f>
        <v>61690</v>
      </c>
    </row>
    <row r="32" spans="1:9" s="42" customFormat="1" ht="10.5" customHeight="1" hidden="1">
      <c r="A32" s="17"/>
      <c r="B32" s="4"/>
      <c r="C32" s="4"/>
      <c r="D32" s="4"/>
      <c r="E32" s="38" t="s">
        <v>279</v>
      </c>
      <c r="F32" s="41"/>
      <c r="G32" s="87">
        <f t="shared" si="0"/>
        <v>0</v>
      </c>
      <c r="H32" s="82"/>
      <c r="I32" s="82"/>
    </row>
    <row r="33" spans="1:9" ht="25.5">
      <c r="A33" s="17">
        <v>2161</v>
      </c>
      <c r="B33" s="4" t="s">
        <v>256</v>
      </c>
      <c r="C33" s="4">
        <v>6</v>
      </c>
      <c r="D33" s="4">
        <v>1</v>
      </c>
      <c r="E33" s="38" t="s">
        <v>407</v>
      </c>
      <c r="F33" s="39" t="s">
        <v>229</v>
      </c>
      <c r="G33" s="87">
        <f>+H33+I33</f>
        <v>82060</v>
      </c>
      <c r="H33" s="81">
        <v>20370</v>
      </c>
      <c r="I33" s="81">
        <v>61690</v>
      </c>
    </row>
    <row r="34" spans="1:9" ht="14.25" customHeight="1">
      <c r="A34" s="17">
        <v>2170</v>
      </c>
      <c r="B34" s="4" t="s">
        <v>256</v>
      </c>
      <c r="C34" s="4">
        <v>7</v>
      </c>
      <c r="D34" s="4">
        <v>0</v>
      </c>
      <c r="E34" s="40" t="s">
        <v>408</v>
      </c>
      <c r="F34" s="39"/>
      <c r="G34" s="87">
        <f t="shared" si="0"/>
        <v>0</v>
      </c>
      <c r="H34" s="81">
        <v>0</v>
      </c>
      <c r="I34" s="81">
        <v>0</v>
      </c>
    </row>
    <row r="35" spans="1:9" s="42" customFormat="1" ht="10.5" customHeight="1" hidden="1">
      <c r="A35" s="17"/>
      <c r="B35" s="4"/>
      <c r="C35" s="4"/>
      <c r="D35" s="4"/>
      <c r="E35" s="38" t="s">
        <v>279</v>
      </c>
      <c r="F35" s="41"/>
      <c r="G35" s="87">
        <f t="shared" si="0"/>
        <v>0</v>
      </c>
      <c r="H35" s="82"/>
      <c r="I35" s="82"/>
    </row>
    <row r="36" spans="1:9" ht="18">
      <c r="A36" s="17">
        <v>2171</v>
      </c>
      <c r="B36" s="4" t="s">
        <v>256</v>
      </c>
      <c r="C36" s="4">
        <v>7</v>
      </c>
      <c r="D36" s="4">
        <v>1</v>
      </c>
      <c r="E36" s="38" t="s">
        <v>408</v>
      </c>
      <c r="F36" s="39"/>
      <c r="G36" s="87">
        <f t="shared" si="0"/>
        <v>0</v>
      </c>
      <c r="H36" s="81"/>
      <c r="I36" s="81"/>
    </row>
    <row r="37" spans="1:9" ht="23.25" customHeight="1">
      <c r="A37" s="17">
        <v>2180</v>
      </c>
      <c r="B37" s="4" t="s">
        <v>256</v>
      </c>
      <c r="C37" s="4">
        <v>8</v>
      </c>
      <c r="D37" s="4">
        <v>0</v>
      </c>
      <c r="E37" s="40" t="s">
        <v>409</v>
      </c>
      <c r="F37" s="41" t="s">
        <v>230</v>
      </c>
      <c r="G37" s="87">
        <f t="shared" si="0"/>
        <v>0</v>
      </c>
      <c r="H37" s="81">
        <v>0</v>
      </c>
      <c r="I37" s="81">
        <v>0</v>
      </c>
    </row>
    <row r="38" spans="1:9" s="42" customFormat="1" ht="10.5" customHeight="1" hidden="1">
      <c r="A38" s="17"/>
      <c r="B38" s="4"/>
      <c r="C38" s="4"/>
      <c r="D38" s="4"/>
      <c r="E38" s="38" t="s">
        <v>279</v>
      </c>
      <c r="F38" s="41"/>
      <c r="G38" s="87">
        <f t="shared" si="0"/>
        <v>0</v>
      </c>
      <c r="H38" s="82"/>
      <c r="I38" s="82"/>
    </row>
    <row r="39" spans="1:9" ht="21" customHeight="1">
      <c r="A39" s="17">
        <v>2181</v>
      </c>
      <c r="B39" s="4" t="s">
        <v>256</v>
      </c>
      <c r="C39" s="4">
        <v>8</v>
      </c>
      <c r="D39" s="4">
        <v>1</v>
      </c>
      <c r="E39" s="38" t="s">
        <v>409</v>
      </c>
      <c r="F39" s="45" t="s">
        <v>231</v>
      </c>
      <c r="G39" s="87">
        <f t="shared" si="0"/>
        <v>0</v>
      </c>
      <c r="H39" s="81">
        <v>0</v>
      </c>
      <c r="I39" s="81">
        <v>0</v>
      </c>
    </row>
    <row r="40" spans="1:9" ht="12" customHeight="1" hidden="1">
      <c r="A40" s="17"/>
      <c r="B40" s="4"/>
      <c r="C40" s="4"/>
      <c r="D40" s="4"/>
      <c r="E40" s="38" t="s">
        <v>279</v>
      </c>
      <c r="F40" s="45"/>
      <c r="G40" s="87">
        <f t="shared" si="0"/>
        <v>0</v>
      </c>
      <c r="H40" s="81"/>
      <c r="I40" s="81"/>
    </row>
    <row r="41" spans="1:9" ht="18">
      <c r="A41" s="17">
        <v>2182</v>
      </c>
      <c r="B41" s="4" t="s">
        <v>256</v>
      </c>
      <c r="C41" s="4">
        <v>8</v>
      </c>
      <c r="D41" s="4">
        <v>1</v>
      </c>
      <c r="E41" s="38" t="s">
        <v>410</v>
      </c>
      <c r="F41" s="45"/>
      <c r="G41" s="87">
        <f t="shared" si="0"/>
        <v>0</v>
      </c>
      <c r="H41" s="81"/>
      <c r="I41" s="81"/>
    </row>
    <row r="42" spans="1:9" ht="18">
      <c r="A42" s="17">
        <v>2183</v>
      </c>
      <c r="B42" s="4" t="s">
        <v>256</v>
      </c>
      <c r="C42" s="4">
        <v>8</v>
      </c>
      <c r="D42" s="4">
        <v>1</v>
      </c>
      <c r="E42" s="38" t="s">
        <v>411</v>
      </c>
      <c r="F42" s="45"/>
      <c r="G42" s="87">
        <f t="shared" si="0"/>
        <v>0</v>
      </c>
      <c r="H42" s="81"/>
      <c r="I42" s="81"/>
    </row>
    <row r="43" spans="1:9" ht="21.75" customHeight="1">
      <c r="A43" s="17">
        <v>2184</v>
      </c>
      <c r="B43" s="4" t="s">
        <v>256</v>
      </c>
      <c r="C43" s="4">
        <v>8</v>
      </c>
      <c r="D43" s="4">
        <v>1</v>
      </c>
      <c r="E43" s="38" t="s">
        <v>412</v>
      </c>
      <c r="F43" s="45"/>
      <c r="G43" s="87">
        <f t="shared" si="0"/>
        <v>0</v>
      </c>
      <c r="H43" s="81"/>
      <c r="I43" s="81"/>
    </row>
    <row r="44" spans="1:9" ht="18" customHeight="1" hidden="1">
      <c r="A44" s="17">
        <v>2185</v>
      </c>
      <c r="B44" s="4" t="s">
        <v>256</v>
      </c>
      <c r="C44" s="4">
        <v>8</v>
      </c>
      <c r="D44" s="4">
        <v>1</v>
      </c>
      <c r="E44" s="38"/>
      <c r="F44" s="45"/>
      <c r="G44" s="87">
        <f t="shared" si="0"/>
        <v>0</v>
      </c>
      <c r="H44" s="81"/>
      <c r="I44" s="81"/>
    </row>
    <row r="45" spans="1:9" s="37" customFormat="1" ht="30.75" customHeight="1">
      <c r="A45" s="34">
        <v>2200</v>
      </c>
      <c r="B45" s="4" t="s">
        <v>257</v>
      </c>
      <c r="C45" s="4">
        <v>0</v>
      </c>
      <c r="D45" s="4">
        <v>0</v>
      </c>
      <c r="E45" s="35" t="s">
        <v>413</v>
      </c>
      <c r="F45" s="46" t="s">
        <v>232</v>
      </c>
      <c r="G45" s="87">
        <f t="shared" si="0"/>
        <v>0</v>
      </c>
      <c r="H45" s="79">
        <v>0</v>
      </c>
      <c r="I45" s="79">
        <v>0</v>
      </c>
    </row>
    <row r="46" spans="1:9" ht="11.25" customHeight="1" hidden="1">
      <c r="A46" s="17"/>
      <c r="B46" s="4"/>
      <c r="C46" s="4"/>
      <c r="D46" s="4"/>
      <c r="E46" s="38" t="s">
        <v>263</v>
      </c>
      <c r="F46" s="39"/>
      <c r="G46" s="87">
        <f t="shared" si="0"/>
        <v>0</v>
      </c>
      <c r="H46" s="81"/>
      <c r="I46" s="81"/>
    </row>
    <row r="47" spans="1:9" ht="14.25" customHeight="1">
      <c r="A47" s="17">
        <v>2210</v>
      </c>
      <c r="B47" s="4" t="s">
        <v>257</v>
      </c>
      <c r="C47" s="4">
        <v>1</v>
      </c>
      <c r="D47" s="4">
        <v>0</v>
      </c>
      <c r="E47" s="40" t="s">
        <v>414</v>
      </c>
      <c r="F47" s="47" t="s">
        <v>233</v>
      </c>
      <c r="G47" s="87">
        <f t="shared" si="0"/>
        <v>0</v>
      </c>
      <c r="H47" s="81">
        <v>0</v>
      </c>
      <c r="I47" s="81">
        <v>0</v>
      </c>
    </row>
    <row r="48" spans="1:9" s="42" customFormat="1" ht="10.5" customHeight="1" hidden="1">
      <c r="A48" s="17"/>
      <c r="B48" s="4"/>
      <c r="C48" s="4"/>
      <c r="D48" s="4"/>
      <c r="E48" s="38" t="s">
        <v>279</v>
      </c>
      <c r="F48" s="41"/>
      <c r="G48" s="87">
        <f t="shared" si="0"/>
        <v>0</v>
      </c>
      <c r="H48" s="82"/>
      <c r="I48" s="82"/>
    </row>
    <row r="49" spans="1:9" ht="18">
      <c r="A49" s="17">
        <v>2211</v>
      </c>
      <c r="B49" s="4" t="s">
        <v>257</v>
      </c>
      <c r="C49" s="4">
        <v>1</v>
      </c>
      <c r="D49" s="4">
        <v>1</v>
      </c>
      <c r="E49" s="38" t="s">
        <v>415</v>
      </c>
      <c r="F49" s="45" t="s">
        <v>234</v>
      </c>
      <c r="G49" s="87">
        <f t="shared" si="0"/>
        <v>0</v>
      </c>
      <c r="H49" s="81"/>
      <c r="I49" s="81"/>
    </row>
    <row r="50" spans="1:9" ht="13.5" customHeight="1">
      <c r="A50" s="17">
        <v>2220</v>
      </c>
      <c r="B50" s="4" t="s">
        <v>257</v>
      </c>
      <c r="C50" s="4">
        <v>2</v>
      </c>
      <c r="D50" s="4">
        <v>0</v>
      </c>
      <c r="E50" s="40" t="s">
        <v>416</v>
      </c>
      <c r="F50" s="47" t="s">
        <v>176</v>
      </c>
      <c r="G50" s="87">
        <f t="shared" si="0"/>
        <v>0</v>
      </c>
      <c r="H50" s="81">
        <v>0</v>
      </c>
      <c r="I50" s="81">
        <v>0</v>
      </c>
    </row>
    <row r="51" spans="1:9" s="42" customFormat="1" ht="0.75" customHeight="1" hidden="1">
      <c r="A51" s="17"/>
      <c r="B51" s="4"/>
      <c r="C51" s="4"/>
      <c r="D51" s="4"/>
      <c r="E51" s="38" t="s">
        <v>279</v>
      </c>
      <c r="F51" s="41"/>
      <c r="G51" s="87">
        <f t="shared" si="0"/>
        <v>0</v>
      </c>
      <c r="H51" s="82"/>
      <c r="I51" s="82"/>
    </row>
    <row r="52" spans="1:9" ht="18">
      <c r="A52" s="17">
        <v>2221</v>
      </c>
      <c r="B52" s="4" t="s">
        <v>257</v>
      </c>
      <c r="C52" s="4">
        <v>2</v>
      </c>
      <c r="D52" s="4">
        <v>1</v>
      </c>
      <c r="E52" s="38" t="s">
        <v>417</v>
      </c>
      <c r="F52" s="45" t="s">
        <v>177</v>
      </c>
      <c r="G52" s="87">
        <f t="shared" si="0"/>
        <v>0</v>
      </c>
      <c r="H52" s="81">
        <v>0</v>
      </c>
      <c r="I52" s="81"/>
    </row>
    <row r="53" spans="1:9" ht="18">
      <c r="A53" s="17">
        <v>2230</v>
      </c>
      <c r="B53" s="4" t="s">
        <v>257</v>
      </c>
      <c r="C53" s="4">
        <v>3</v>
      </c>
      <c r="D53" s="4">
        <v>0</v>
      </c>
      <c r="E53" s="40" t="s">
        <v>418</v>
      </c>
      <c r="F53" s="47" t="s">
        <v>178</v>
      </c>
      <c r="G53" s="87">
        <f t="shared" si="0"/>
        <v>0</v>
      </c>
      <c r="H53" s="81">
        <v>0</v>
      </c>
      <c r="I53" s="81">
        <v>0</v>
      </c>
    </row>
    <row r="54" spans="1:9" s="42" customFormat="1" ht="10.5" customHeight="1" hidden="1">
      <c r="A54" s="17"/>
      <c r="B54" s="4"/>
      <c r="C54" s="4"/>
      <c r="D54" s="4"/>
      <c r="E54" s="38" t="s">
        <v>279</v>
      </c>
      <c r="F54" s="41"/>
      <c r="G54" s="87">
        <f t="shared" si="0"/>
        <v>0</v>
      </c>
      <c r="H54" s="82"/>
      <c r="I54" s="82"/>
    </row>
    <row r="55" spans="1:9" ht="18">
      <c r="A55" s="17">
        <v>2231</v>
      </c>
      <c r="B55" s="4" t="s">
        <v>257</v>
      </c>
      <c r="C55" s="4">
        <v>3</v>
      </c>
      <c r="D55" s="4">
        <v>1</v>
      </c>
      <c r="E55" s="38" t="s">
        <v>419</v>
      </c>
      <c r="F55" s="45" t="s">
        <v>179</v>
      </c>
      <c r="G55" s="87">
        <f t="shared" si="0"/>
        <v>0</v>
      </c>
      <c r="H55" s="81"/>
      <c r="I55" s="81"/>
    </row>
    <row r="56" spans="1:9" ht="25.5">
      <c r="A56" s="17">
        <v>2240</v>
      </c>
      <c r="B56" s="4" t="s">
        <v>257</v>
      </c>
      <c r="C56" s="4">
        <v>4</v>
      </c>
      <c r="D56" s="4">
        <v>0</v>
      </c>
      <c r="E56" s="40" t="s">
        <v>420</v>
      </c>
      <c r="F56" s="41" t="s">
        <v>180</v>
      </c>
      <c r="G56" s="87">
        <f t="shared" si="0"/>
        <v>0</v>
      </c>
      <c r="H56" s="81">
        <v>0</v>
      </c>
      <c r="I56" s="81">
        <v>0</v>
      </c>
    </row>
    <row r="57" spans="1:9" s="42" customFormat="1" ht="10.5" customHeight="1" hidden="1">
      <c r="A57" s="17"/>
      <c r="B57" s="4"/>
      <c r="C57" s="4"/>
      <c r="D57" s="4"/>
      <c r="E57" s="38" t="s">
        <v>279</v>
      </c>
      <c r="F57" s="41"/>
      <c r="G57" s="87">
        <f t="shared" si="0"/>
        <v>0</v>
      </c>
      <c r="H57" s="82"/>
      <c r="I57" s="82"/>
    </row>
    <row r="58" spans="1:9" ht="25.5">
      <c r="A58" s="17">
        <v>2241</v>
      </c>
      <c r="B58" s="4" t="s">
        <v>257</v>
      </c>
      <c r="C58" s="4">
        <v>4</v>
      </c>
      <c r="D58" s="4">
        <v>1</v>
      </c>
      <c r="E58" s="38" t="s">
        <v>420</v>
      </c>
      <c r="F58" s="45" t="s">
        <v>180</v>
      </c>
      <c r="G58" s="87">
        <f t="shared" si="0"/>
        <v>0</v>
      </c>
      <c r="H58" s="81"/>
      <c r="I58" s="81"/>
    </row>
    <row r="59" spans="1:9" s="42" customFormat="1" ht="10.5" customHeight="1" hidden="1">
      <c r="A59" s="17"/>
      <c r="B59" s="4"/>
      <c r="C59" s="4"/>
      <c r="D59" s="4"/>
      <c r="E59" s="38" t="s">
        <v>279</v>
      </c>
      <c r="F59" s="41"/>
      <c r="G59" s="87">
        <f t="shared" si="0"/>
        <v>0</v>
      </c>
      <c r="H59" s="82"/>
      <c r="I59" s="82"/>
    </row>
    <row r="60" spans="1:9" ht="14.25" customHeight="1">
      <c r="A60" s="17">
        <v>2250</v>
      </c>
      <c r="B60" s="4" t="s">
        <v>257</v>
      </c>
      <c r="C60" s="4">
        <v>5</v>
      </c>
      <c r="D60" s="4">
        <v>0</v>
      </c>
      <c r="E60" s="40" t="s">
        <v>421</v>
      </c>
      <c r="F60" s="41" t="s">
        <v>131</v>
      </c>
      <c r="G60" s="87">
        <f t="shared" si="0"/>
        <v>0</v>
      </c>
      <c r="H60" s="81">
        <v>0</v>
      </c>
      <c r="I60" s="81">
        <v>0</v>
      </c>
    </row>
    <row r="61" spans="1:9" s="42" customFormat="1" ht="10.5" customHeight="1" hidden="1">
      <c r="A61" s="17"/>
      <c r="B61" s="4"/>
      <c r="C61" s="4"/>
      <c r="D61" s="4"/>
      <c r="E61" s="38" t="s">
        <v>279</v>
      </c>
      <c r="F61" s="41"/>
      <c r="G61" s="87">
        <f t="shared" si="0"/>
        <v>0</v>
      </c>
      <c r="H61" s="82"/>
      <c r="I61" s="82"/>
    </row>
    <row r="62" spans="1:9" ht="18">
      <c r="A62" s="17">
        <v>2251</v>
      </c>
      <c r="B62" s="4" t="s">
        <v>257</v>
      </c>
      <c r="C62" s="4">
        <v>5</v>
      </c>
      <c r="D62" s="4">
        <v>1</v>
      </c>
      <c r="E62" s="38" t="s">
        <v>421</v>
      </c>
      <c r="F62" s="45" t="s">
        <v>132</v>
      </c>
      <c r="G62" s="87">
        <f t="shared" si="0"/>
        <v>0</v>
      </c>
      <c r="H62" s="81"/>
      <c r="I62" s="81"/>
    </row>
    <row r="63" spans="1:9" s="37" customFormat="1" ht="51.75" customHeight="1">
      <c r="A63" s="34">
        <v>2300</v>
      </c>
      <c r="B63" s="4" t="s">
        <v>258</v>
      </c>
      <c r="C63" s="4">
        <v>0</v>
      </c>
      <c r="D63" s="4">
        <v>0</v>
      </c>
      <c r="E63" s="35" t="s">
        <v>422</v>
      </c>
      <c r="F63" s="46" t="s">
        <v>133</v>
      </c>
      <c r="G63" s="87">
        <f>+H63+I63</f>
        <v>0</v>
      </c>
      <c r="H63" s="79">
        <v>0</v>
      </c>
      <c r="I63" s="79">
        <v>0</v>
      </c>
    </row>
    <row r="64" spans="1:9" ht="13.5" customHeight="1">
      <c r="A64" s="17"/>
      <c r="B64" s="4"/>
      <c r="C64" s="4"/>
      <c r="D64" s="4"/>
      <c r="E64" s="38" t="s">
        <v>263</v>
      </c>
      <c r="F64" s="39"/>
      <c r="G64" s="87">
        <f t="shared" si="0"/>
        <v>0</v>
      </c>
      <c r="H64" s="81"/>
      <c r="I64" s="81"/>
    </row>
    <row r="65" spans="1:9" ht="13.5" customHeight="1">
      <c r="A65" s="17">
        <v>2310</v>
      </c>
      <c r="B65" s="4" t="s">
        <v>258</v>
      </c>
      <c r="C65" s="4">
        <v>1</v>
      </c>
      <c r="D65" s="4">
        <v>0</v>
      </c>
      <c r="E65" s="40" t="s">
        <v>423</v>
      </c>
      <c r="F65" s="41" t="s">
        <v>134</v>
      </c>
      <c r="G65" s="87">
        <f t="shared" si="0"/>
        <v>0</v>
      </c>
      <c r="H65" s="81">
        <v>0</v>
      </c>
      <c r="I65" s="81">
        <v>0</v>
      </c>
    </row>
    <row r="66" spans="1:9" s="42" customFormat="1" ht="0.75" customHeight="1" hidden="1">
      <c r="A66" s="17"/>
      <c r="B66" s="4"/>
      <c r="C66" s="4"/>
      <c r="D66" s="4"/>
      <c r="E66" s="38" t="s">
        <v>279</v>
      </c>
      <c r="F66" s="41"/>
      <c r="G66" s="87">
        <f t="shared" si="0"/>
        <v>0</v>
      </c>
      <c r="H66" s="82"/>
      <c r="I66" s="82"/>
    </row>
    <row r="67" spans="1:9" ht="18">
      <c r="A67" s="17">
        <v>2311</v>
      </c>
      <c r="B67" s="4" t="s">
        <v>258</v>
      </c>
      <c r="C67" s="4">
        <v>1</v>
      </c>
      <c r="D67" s="4">
        <v>1</v>
      </c>
      <c r="E67" s="38" t="s">
        <v>424</v>
      </c>
      <c r="F67" s="45" t="s">
        <v>135</v>
      </c>
      <c r="G67" s="87">
        <f t="shared" si="0"/>
        <v>0</v>
      </c>
      <c r="H67" s="81"/>
      <c r="I67" s="81"/>
    </row>
    <row r="68" spans="1:9" ht="18">
      <c r="A68" s="17">
        <v>2312</v>
      </c>
      <c r="B68" s="4" t="s">
        <v>258</v>
      </c>
      <c r="C68" s="4">
        <v>1</v>
      </c>
      <c r="D68" s="4">
        <v>2</v>
      </c>
      <c r="E68" s="38" t="s">
        <v>425</v>
      </c>
      <c r="F68" s="45"/>
      <c r="G68" s="87">
        <f t="shared" si="0"/>
        <v>0</v>
      </c>
      <c r="H68" s="81"/>
      <c r="I68" s="81"/>
    </row>
    <row r="69" spans="1:9" ht="18">
      <c r="A69" s="17">
        <v>2313</v>
      </c>
      <c r="B69" s="4" t="s">
        <v>258</v>
      </c>
      <c r="C69" s="4">
        <v>1</v>
      </c>
      <c r="D69" s="4">
        <v>3</v>
      </c>
      <c r="E69" s="38" t="s">
        <v>426</v>
      </c>
      <c r="F69" s="45"/>
      <c r="G69" s="87">
        <f t="shared" si="0"/>
        <v>0</v>
      </c>
      <c r="H69" s="81"/>
      <c r="I69" s="81"/>
    </row>
    <row r="70" spans="1:9" ht="14.25" customHeight="1">
      <c r="A70" s="17">
        <v>2320</v>
      </c>
      <c r="B70" s="4" t="s">
        <v>258</v>
      </c>
      <c r="C70" s="4">
        <v>2</v>
      </c>
      <c r="D70" s="4">
        <v>0</v>
      </c>
      <c r="E70" s="40" t="s">
        <v>427</v>
      </c>
      <c r="F70" s="41" t="s">
        <v>136</v>
      </c>
      <c r="G70" s="87">
        <f t="shared" si="0"/>
        <v>0</v>
      </c>
      <c r="H70" s="81">
        <v>0</v>
      </c>
      <c r="I70" s="81">
        <v>0</v>
      </c>
    </row>
    <row r="71" spans="1:9" s="42" customFormat="1" ht="10.5" customHeight="1" hidden="1">
      <c r="A71" s="17"/>
      <c r="B71" s="4"/>
      <c r="C71" s="4"/>
      <c r="D71" s="4"/>
      <c r="E71" s="38" t="s">
        <v>279</v>
      </c>
      <c r="F71" s="41"/>
      <c r="G71" s="87">
        <f t="shared" si="0"/>
        <v>0</v>
      </c>
      <c r="H71" s="82"/>
      <c r="I71" s="82"/>
    </row>
    <row r="72" spans="1:9" ht="18">
      <c r="A72" s="17">
        <v>2321</v>
      </c>
      <c r="B72" s="4" t="s">
        <v>258</v>
      </c>
      <c r="C72" s="4">
        <v>2</v>
      </c>
      <c r="D72" s="4">
        <v>1</v>
      </c>
      <c r="E72" s="38" t="s">
        <v>428</v>
      </c>
      <c r="F72" s="45" t="s">
        <v>137</v>
      </c>
      <c r="G72" s="87">
        <f t="shared" si="0"/>
        <v>0</v>
      </c>
      <c r="H72" s="81"/>
      <c r="I72" s="81"/>
    </row>
    <row r="73" spans="1:9" ht="18">
      <c r="A73" s="17">
        <v>2330</v>
      </c>
      <c r="B73" s="4" t="s">
        <v>258</v>
      </c>
      <c r="C73" s="4">
        <v>3</v>
      </c>
      <c r="D73" s="4">
        <v>0</v>
      </c>
      <c r="E73" s="40" t="s">
        <v>429</v>
      </c>
      <c r="F73" s="41" t="s">
        <v>138</v>
      </c>
      <c r="G73" s="87">
        <f t="shared" si="0"/>
        <v>0</v>
      </c>
      <c r="H73" s="81">
        <v>0</v>
      </c>
      <c r="I73" s="81">
        <v>0</v>
      </c>
    </row>
    <row r="74" spans="1:9" s="42" customFormat="1" ht="10.5" customHeight="1" hidden="1">
      <c r="A74" s="17"/>
      <c r="B74" s="4"/>
      <c r="C74" s="4"/>
      <c r="D74" s="4"/>
      <c r="E74" s="38" t="s">
        <v>279</v>
      </c>
      <c r="F74" s="41"/>
      <c r="G74" s="87">
        <f t="shared" si="0"/>
        <v>0</v>
      </c>
      <c r="H74" s="82"/>
      <c r="I74" s="82"/>
    </row>
    <row r="75" spans="1:9" ht="18">
      <c r="A75" s="17">
        <v>2331</v>
      </c>
      <c r="B75" s="4" t="s">
        <v>258</v>
      </c>
      <c r="C75" s="4">
        <v>3</v>
      </c>
      <c r="D75" s="4">
        <v>1</v>
      </c>
      <c r="E75" s="38" t="s">
        <v>430</v>
      </c>
      <c r="F75" s="45" t="s">
        <v>139</v>
      </c>
      <c r="G75" s="87">
        <f t="shared" si="0"/>
        <v>0</v>
      </c>
      <c r="H75" s="81"/>
      <c r="I75" s="81"/>
    </row>
    <row r="76" spans="1:9" ht="12.75" customHeight="1">
      <c r="A76" s="17">
        <v>2332</v>
      </c>
      <c r="B76" s="4" t="s">
        <v>258</v>
      </c>
      <c r="C76" s="4">
        <v>3</v>
      </c>
      <c r="D76" s="4">
        <v>2</v>
      </c>
      <c r="E76" s="38" t="s">
        <v>431</v>
      </c>
      <c r="F76" s="45"/>
      <c r="G76" s="87">
        <f aca="true" t="shared" si="1" ref="G76:G140">+H76+I76</f>
        <v>0</v>
      </c>
      <c r="H76" s="81"/>
      <c r="I76" s="81"/>
    </row>
    <row r="77" spans="1:9" ht="13.5" customHeight="1">
      <c r="A77" s="17">
        <v>2340</v>
      </c>
      <c r="B77" s="4" t="s">
        <v>258</v>
      </c>
      <c r="C77" s="4">
        <v>4</v>
      </c>
      <c r="D77" s="4">
        <v>0</v>
      </c>
      <c r="E77" s="40" t="s">
        <v>432</v>
      </c>
      <c r="F77" s="45"/>
      <c r="G77" s="87">
        <f t="shared" si="1"/>
        <v>0</v>
      </c>
      <c r="H77" s="81">
        <v>0</v>
      </c>
      <c r="I77" s="81">
        <v>0</v>
      </c>
    </row>
    <row r="78" spans="1:9" s="42" customFormat="1" ht="0.75" customHeight="1" hidden="1">
      <c r="A78" s="17"/>
      <c r="B78" s="4"/>
      <c r="C78" s="4"/>
      <c r="D78" s="4"/>
      <c r="E78" s="38" t="s">
        <v>279</v>
      </c>
      <c r="F78" s="41"/>
      <c r="G78" s="87">
        <f t="shared" si="1"/>
        <v>0</v>
      </c>
      <c r="H78" s="82"/>
      <c r="I78" s="82"/>
    </row>
    <row r="79" spans="1:9" ht="18">
      <c r="A79" s="17">
        <v>2341</v>
      </c>
      <c r="B79" s="4" t="s">
        <v>258</v>
      </c>
      <c r="C79" s="4">
        <v>4</v>
      </c>
      <c r="D79" s="4">
        <v>1</v>
      </c>
      <c r="E79" s="38" t="s">
        <v>432</v>
      </c>
      <c r="F79" s="45"/>
      <c r="G79" s="87">
        <f t="shared" si="1"/>
        <v>0</v>
      </c>
      <c r="H79" s="81"/>
      <c r="I79" s="81"/>
    </row>
    <row r="80" spans="1:9" ht="13.5" customHeight="1">
      <c r="A80" s="17">
        <v>2350</v>
      </c>
      <c r="B80" s="4" t="s">
        <v>258</v>
      </c>
      <c r="C80" s="4">
        <v>5</v>
      </c>
      <c r="D80" s="4">
        <v>0</v>
      </c>
      <c r="E80" s="40" t="s">
        <v>433</v>
      </c>
      <c r="F80" s="41" t="s">
        <v>140</v>
      </c>
      <c r="G80" s="87">
        <f t="shared" si="1"/>
        <v>0</v>
      </c>
      <c r="H80" s="81">
        <v>0</v>
      </c>
      <c r="I80" s="81">
        <v>0</v>
      </c>
    </row>
    <row r="81" spans="1:9" s="42" customFormat="1" ht="0.75" customHeight="1" hidden="1">
      <c r="A81" s="17"/>
      <c r="B81" s="4"/>
      <c r="C81" s="4"/>
      <c r="D81" s="4"/>
      <c r="E81" s="38" t="s">
        <v>279</v>
      </c>
      <c r="F81" s="41"/>
      <c r="G81" s="87">
        <f t="shared" si="1"/>
        <v>0</v>
      </c>
      <c r="H81" s="82"/>
      <c r="I81" s="82"/>
    </row>
    <row r="82" spans="1:9" ht="18">
      <c r="A82" s="17">
        <v>2351</v>
      </c>
      <c r="B82" s="4" t="s">
        <v>258</v>
      </c>
      <c r="C82" s="4">
        <v>5</v>
      </c>
      <c r="D82" s="4">
        <v>1</v>
      </c>
      <c r="E82" s="38" t="s">
        <v>434</v>
      </c>
      <c r="F82" s="45" t="s">
        <v>140</v>
      </c>
      <c r="G82" s="87">
        <f t="shared" si="1"/>
        <v>0</v>
      </c>
      <c r="H82" s="81"/>
      <c r="I82" s="81"/>
    </row>
    <row r="83" spans="1:9" ht="23.25" customHeight="1">
      <c r="A83" s="17">
        <v>2360</v>
      </c>
      <c r="B83" s="4" t="s">
        <v>258</v>
      </c>
      <c r="C83" s="4">
        <v>6</v>
      </c>
      <c r="D83" s="4">
        <v>0</v>
      </c>
      <c r="E83" s="40" t="s">
        <v>435</v>
      </c>
      <c r="F83" s="41" t="s">
        <v>141</v>
      </c>
      <c r="G83" s="87">
        <f t="shared" si="1"/>
        <v>0</v>
      </c>
      <c r="H83" s="81">
        <v>0</v>
      </c>
      <c r="I83" s="81">
        <v>0</v>
      </c>
    </row>
    <row r="84" spans="1:9" s="42" customFormat="1" ht="2.25" customHeight="1" hidden="1">
      <c r="A84" s="17"/>
      <c r="B84" s="4"/>
      <c r="C84" s="4"/>
      <c r="D84" s="4"/>
      <c r="E84" s="38" t="s">
        <v>279</v>
      </c>
      <c r="F84" s="41"/>
      <c r="G84" s="87">
        <f t="shared" si="1"/>
        <v>0</v>
      </c>
      <c r="H84" s="82"/>
      <c r="I84" s="82"/>
    </row>
    <row r="85" spans="1:9" ht="25.5">
      <c r="A85" s="17">
        <v>2361</v>
      </c>
      <c r="B85" s="4" t="s">
        <v>258</v>
      </c>
      <c r="C85" s="4">
        <v>6</v>
      </c>
      <c r="D85" s="4">
        <v>1</v>
      </c>
      <c r="E85" s="38" t="s">
        <v>435</v>
      </c>
      <c r="F85" s="45" t="s">
        <v>142</v>
      </c>
      <c r="G85" s="87">
        <f t="shared" si="1"/>
        <v>0</v>
      </c>
      <c r="H85" s="81"/>
      <c r="I85" s="81"/>
    </row>
    <row r="86" spans="1:9" ht="23.25" customHeight="1">
      <c r="A86" s="17">
        <v>2370</v>
      </c>
      <c r="B86" s="4" t="s">
        <v>258</v>
      </c>
      <c r="C86" s="4">
        <v>7</v>
      </c>
      <c r="D86" s="4">
        <v>0</v>
      </c>
      <c r="E86" s="40" t="s">
        <v>436</v>
      </c>
      <c r="F86" s="41" t="s">
        <v>143</v>
      </c>
      <c r="G86" s="87">
        <f t="shared" si="1"/>
        <v>0</v>
      </c>
      <c r="H86" s="81">
        <v>0</v>
      </c>
      <c r="I86" s="81">
        <v>0</v>
      </c>
    </row>
    <row r="87" spans="1:9" s="42" customFormat="1" ht="10.5" customHeight="1" hidden="1">
      <c r="A87" s="17"/>
      <c r="B87" s="4"/>
      <c r="C87" s="4"/>
      <c r="D87" s="4"/>
      <c r="E87" s="38" t="s">
        <v>279</v>
      </c>
      <c r="F87" s="41"/>
      <c r="G87" s="87">
        <f t="shared" si="1"/>
        <v>0</v>
      </c>
      <c r="H87" s="82"/>
      <c r="I87" s="82"/>
    </row>
    <row r="88" spans="1:9" ht="25.5">
      <c r="A88" s="17">
        <v>2371</v>
      </c>
      <c r="B88" s="4" t="s">
        <v>258</v>
      </c>
      <c r="C88" s="4">
        <v>7</v>
      </c>
      <c r="D88" s="4">
        <v>1</v>
      </c>
      <c r="E88" s="38" t="s">
        <v>437</v>
      </c>
      <c r="F88" s="45" t="s">
        <v>144</v>
      </c>
      <c r="G88" s="87">
        <f t="shared" si="1"/>
        <v>0</v>
      </c>
      <c r="H88" s="81"/>
      <c r="I88" s="81"/>
    </row>
    <row r="89" spans="1:9" s="37" customFormat="1" ht="38.25" customHeight="1">
      <c r="A89" s="34">
        <v>2400</v>
      </c>
      <c r="B89" s="4" t="s">
        <v>236</v>
      </c>
      <c r="C89" s="4">
        <v>0</v>
      </c>
      <c r="D89" s="4">
        <v>0</v>
      </c>
      <c r="E89" s="35" t="s">
        <v>438</v>
      </c>
      <c r="F89" s="46" t="s">
        <v>145</v>
      </c>
      <c r="G89" s="87">
        <f>+H89+I89</f>
        <v>22295.050000000003</v>
      </c>
      <c r="H89" s="79">
        <f>+H91+H95+H101+H109+H114+H121+H124+H130+H139</f>
        <v>24000</v>
      </c>
      <c r="I89" s="79">
        <f>+I91+I95+I101+I109+I114+I121+I124+I130+I139</f>
        <v>-1704.949999999997</v>
      </c>
    </row>
    <row r="90" spans="1:9" ht="11.25" customHeight="1" hidden="1">
      <c r="A90" s="17"/>
      <c r="B90" s="4"/>
      <c r="C90" s="4"/>
      <c r="D90" s="4"/>
      <c r="E90" s="38" t="s">
        <v>263</v>
      </c>
      <c r="F90" s="39"/>
      <c r="G90" s="87">
        <f t="shared" si="1"/>
        <v>0</v>
      </c>
      <c r="H90" s="81"/>
      <c r="I90" s="81"/>
    </row>
    <row r="91" spans="1:9" ht="24.75" customHeight="1">
      <c r="A91" s="17">
        <v>2410</v>
      </c>
      <c r="B91" s="4" t="s">
        <v>236</v>
      </c>
      <c r="C91" s="4">
        <v>1</v>
      </c>
      <c r="D91" s="4">
        <v>0</v>
      </c>
      <c r="E91" s="40" t="s">
        <v>439</v>
      </c>
      <c r="F91" s="41" t="s">
        <v>147</v>
      </c>
      <c r="G91" s="87">
        <f t="shared" si="1"/>
        <v>0</v>
      </c>
      <c r="H91" s="81">
        <v>0</v>
      </c>
      <c r="I91" s="81">
        <v>0</v>
      </c>
    </row>
    <row r="92" spans="1:9" s="42" customFormat="1" ht="10.5" customHeight="1" hidden="1">
      <c r="A92" s="17"/>
      <c r="B92" s="4"/>
      <c r="C92" s="4"/>
      <c r="D92" s="4"/>
      <c r="E92" s="38" t="s">
        <v>279</v>
      </c>
      <c r="F92" s="41"/>
      <c r="G92" s="87">
        <f t="shared" si="1"/>
        <v>0</v>
      </c>
      <c r="H92" s="82"/>
      <c r="I92" s="82"/>
    </row>
    <row r="93" spans="1:9" ht="25.5">
      <c r="A93" s="17">
        <v>2411</v>
      </c>
      <c r="B93" s="4" t="s">
        <v>236</v>
      </c>
      <c r="C93" s="4">
        <v>1</v>
      </c>
      <c r="D93" s="4">
        <v>1</v>
      </c>
      <c r="E93" s="38" t="s">
        <v>440</v>
      </c>
      <c r="F93" s="39" t="s">
        <v>148</v>
      </c>
      <c r="G93" s="87">
        <f t="shared" si="1"/>
        <v>0</v>
      </c>
      <c r="H93" s="81"/>
      <c r="I93" s="81"/>
    </row>
    <row r="94" spans="1:9" ht="25.5">
      <c r="A94" s="17">
        <v>2412</v>
      </c>
      <c r="B94" s="4" t="s">
        <v>236</v>
      </c>
      <c r="C94" s="4">
        <v>1</v>
      </c>
      <c r="D94" s="4">
        <v>2</v>
      </c>
      <c r="E94" s="38" t="s">
        <v>441</v>
      </c>
      <c r="F94" s="45" t="s">
        <v>149</v>
      </c>
      <c r="G94" s="87">
        <f t="shared" si="1"/>
        <v>0</v>
      </c>
      <c r="H94" s="81"/>
      <c r="I94" s="81"/>
    </row>
    <row r="95" spans="1:9" ht="25.5">
      <c r="A95" s="17">
        <v>2420</v>
      </c>
      <c r="B95" s="4" t="s">
        <v>236</v>
      </c>
      <c r="C95" s="4">
        <v>2</v>
      </c>
      <c r="D95" s="4">
        <v>0</v>
      </c>
      <c r="E95" s="40" t="s">
        <v>442</v>
      </c>
      <c r="F95" s="41" t="s">
        <v>242</v>
      </c>
      <c r="G95" s="87">
        <f t="shared" si="1"/>
        <v>34395</v>
      </c>
      <c r="H95" s="81">
        <f>SUM(H97:H100)</f>
        <v>24000</v>
      </c>
      <c r="I95" s="81">
        <f>SUM(I97:I100)</f>
        <v>10395</v>
      </c>
    </row>
    <row r="96" spans="1:9" s="42" customFormat="1" ht="10.5" customHeight="1" hidden="1">
      <c r="A96" s="17"/>
      <c r="B96" s="4"/>
      <c r="C96" s="4"/>
      <c r="D96" s="4"/>
      <c r="E96" s="38" t="s">
        <v>279</v>
      </c>
      <c r="F96" s="41"/>
      <c r="G96" s="87">
        <f t="shared" si="1"/>
        <v>0</v>
      </c>
      <c r="H96" s="82"/>
      <c r="I96" s="82"/>
    </row>
    <row r="97" spans="1:9" ht="18">
      <c r="A97" s="17">
        <v>2421</v>
      </c>
      <c r="B97" s="4" t="s">
        <v>236</v>
      </c>
      <c r="C97" s="4">
        <v>2</v>
      </c>
      <c r="D97" s="4">
        <v>1</v>
      </c>
      <c r="E97" s="38" t="s">
        <v>443</v>
      </c>
      <c r="F97" s="45" t="s">
        <v>243</v>
      </c>
      <c r="G97" s="87">
        <f t="shared" si="1"/>
        <v>34395</v>
      </c>
      <c r="H97" s="81">
        <v>24000</v>
      </c>
      <c r="I97" s="81">
        <v>10395</v>
      </c>
    </row>
    <row r="98" spans="1:9" ht="18">
      <c r="A98" s="17">
        <v>2422</v>
      </c>
      <c r="B98" s="4" t="s">
        <v>236</v>
      </c>
      <c r="C98" s="4">
        <v>2</v>
      </c>
      <c r="D98" s="4">
        <v>2</v>
      </c>
      <c r="E98" s="38" t="s">
        <v>444</v>
      </c>
      <c r="F98" s="45" t="s">
        <v>244</v>
      </c>
      <c r="G98" s="87">
        <f t="shared" si="1"/>
        <v>0</v>
      </c>
      <c r="H98" s="81"/>
      <c r="I98" s="81"/>
    </row>
    <row r="99" spans="1:9" ht="18">
      <c r="A99" s="17">
        <v>2423</v>
      </c>
      <c r="B99" s="4" t="s">
        <v>236</v>
      </c>
      <c r="C99" s="4">
        <v>2</v>
      </c>
      <c r="D99" s="4">
        <v>3</v>
      </c>
      <c r="E99" s="38" t="s">
        <v>445</v>
      </c>
      <c r="F99" s="45" t="s">
        <v>245</v>
      </c>
      <c r="G99" s="87">
        <f t="shared" si="1"/>
        <v>0</v>
      </c>
      <c r="H99" s="81"/>
      <c r="I99" s="81"/>
    </row>
    <row r="100" spans="1:9" ht="18">
      <c r="A100" s="17">
        <v>2424</v>
      </c>
      <c r="B100" s="4" t="s">
        <v>236</v>
      </c>
      <c r="C100" s="4">
        <v>2</v>
      </c>
      <c r="D100" s="4">
        <v>4</v>
      </c>
      <c r="E100" s="38" t="s">
        <v>446</v>
      </c>
      <c r="F100" s="45"/>
      <c r="G100" s="87">
        <f t="shared" si="1"/>
        <v>0</v>
      </c>
      <c r="H100" s="81"/>
      <c r="I100" s="81"/>
    </row>
    <row r="101" spans="1:9" ht="14.25" customHeight="1">
      <c r="A101" s="17">
        <v>2430</v>
      </c>
      <c r="B101" s="4" t="s">
        <v>236</v>
      </c>
      <c r="C101" s="4">
        <v>3</v>
      </c>
      <c r="D101" s="4">
        <v>0</v>
      </c>
      <c r="E101" s="40" t="s">
        <v>447</v>
      </c>
      <c r="F101" s="41" t="s">
        <v>246</v>
      </c>
      <c r="G101" s="87">
        <f t="shared" si="1"/>
        <v>0</v>
      </c>
      <c r="H101" s="81">
        <v>0</v>
      </c>
      <c r="I101" s="81">
        <v>0</v>
      </c>
    </row>
    <row r="102" spans="1:9" s="42" customFormat="1" ht="10.5" customHeight="1" hidden="1">
      <c r="A102" s="17"/>
      <c r="B102" s="4"/>
      <c r="C102" s="4"/>
      <c r="D102" s="4"/>
      <c r="E102" s="38" t="s">
        <v>279</v>
      </c>
      <c r="F102" s="41"/>
      <c r="G102" s="87">
        <f t="shared" si="1"/>
        <v>0</v>
      </c>
      <c r="H102" s="82"/>
      <c r="I102" s="82"/>
    </row>
    <row r="103" spans="1:9" ht="18">
      <c r="A103" s="17">
        <v>2431</v>
      </c>
      <c r="B103" s="4" t="s">
        <v>236</v>
      </c>
      <c r="C103" s="4">
        <v>3</v>
      </c>
      <c r="D103" s="4">
        <v>1</v>
      </c>
      <c r="E103" s="38" t="s">
        <v>448</v>
      </c>
      <c r="F103" s="45" t="s">
        <v>235</v>
      </c>
      <c r="G103" s="87">
        <f t="shared" si="1"/>
        <v>0</v>
      </c>
      <c r="H103" s="81"/>
      <c r="I103" s="81"/>
    </row>
    <row r="104" spans="1:9" ht="18">
      <c r="A104" s="17">
        <v>2432</v>
      </c>
      <c r="B104" s="4" t="s">
        <v>236</v>
      </c>
      <c r="C104" s="4">
        <v>3</v>
      </c>
      <c r="D104" s="4">
        <v>2</v>
      </c>
      <c r="E104" s="38" t="s">
        <v>449</v>
      </c>
      <c r="F104" s="45" t="s">
        <v>32</v>
      </c>
      <c r="G104" s="87">
        <f t="shared" si="1"/>
        <v>0</v>
      </c>
      <c r="H104" s="81"/>
      <c r="I104" s="81">
        <v>0</v>
      </c>
    </row>
    <row r="105" spans="1:9" ht="18">
      <c r="A105" s="17">
        <v>2433</v>
      </c>
      <c r="B105" s="4" t="s">
        <v>236</v>
      </c>
      <c r="C105" s="4">
        <v>3</v>
      </c>
      <c r="D105" s="4">
        <v>3</v>
      </c>
      <c r="E105" s="38" t="s">
        <v>450</v>
      </c>
      <c r="F105" s="45" t="s">
        <v>33</v>
      </c>
      <c r="G105" s="87">
        <f t="shared" si="1"/>
        <v>0</v>
      </c>
      <c r="H105" s="81"/>
      <c r="I105" s="81"/>
    </row>
    <row r="106" spans="1:9" ht="18">
      <c r="A106" s="17">
        <v>2434</v>
      </c>
      <c r="B106" s="4" t="s">
        <v>236</v>
      </c>
      <c r="C106" s="4">
        <v>3</v>
      </c>
      <c r="D106" s="4">
        <v>4</v>
      </c>
      <c r="E106" s="38" t="s">
        <v>451</v>
      </c>
      <c r="F106" s="45" t="s">
        <v>34</v>
      </c>
      <c r="G106" s="87">
        <f t="shared" si="1"/>
        <v>0</v>
      </c>
      <c r="H106" s="81"/>
      <c r="I106" s="81"/>
    </row>
    <row r="107" spans="1:9" ht="18">
      <c r="A107" s="17">
        <v>2435</v>
      </c>
      <c r="B107" s="4" t="s">
        <v>236</v>
      </c>
      <c r="C107" s="4">
        <v>3</v>
      </c>
      <c r="D107" s="4">
        <v>5</v>
      </c>
      <c r="E107" s="38" t="s">
        <v>452</v>
      </c>
      <c r="F107" s="45" t="s">
        <v>35</v>
      </c>
      <c r="G107" s="87">
        <f t="shared" si="1"/>
        <v>0</v>
      </c>
      <c r="H107" s="81"/>
      <c r="I107" s="81"/>
    </row>
    <row r="108" spans="1:9" ht="18">
      <c r="A108" s="17">
        <v>2436</v>
      </c>
      <c r="B108" s="4" t="s">
        <v>236</v>
      </c>
      <c r="C108" s="4">
        <v>3</v>
      </c>
      <c r="D108" s="4">
        <v>6</v>
      </c>
      <c r="E108" s="38" t="s">
        <v>453</v>
      </c>
      <c r="F108" s="45" t="s">
        <v>36</v>
      </c>
      <c r="G108" s="87">
        <f t="shared" si="1"/>
        <v>0</v>
      </c>
      <c r="H108" s="81"/>
      <c r="I108" s="81"/>
    </row>
    <row r="109" spans="1:9" ht="21.75" customHeight="1">
      <c r="A109" s="17">
        <v>2440</v>
      </c>
      <c r="B109" s="4" t="s">
        <v>236</v>
      </c>
      <c r="C109" s="4">
        <v>4</v>
      </c>
      <c r="D109" s="4">
        <v>0</v>
      </c>
      <c r="E109" s="40" t="s">
        <v>454</v>
      </c>
      <c r="F109" s="41" t="s">
        <v>37</v>
      </c>
      <c r="G109" s="87">
        <f t="shared" si="1"/>
        <v>0</v>
      </c>
      <c r="H109" s="81">
        <v>0</v>
      </c>
      <c r="I109" s="81">
        <v>0</v>
      </c>
    </row>
    <row r="110" spans="1:9" s="42" customFormat="1" ht="0.75" customHeight="1" hidden="1">
      <c r="A110" s="17"/>
      <c r="B110" s="4"/>
      <c r="C110" s="4"/>
      <c r="D110" s="4"/>
      <c r="E110" s="38" t="s">
        <v>279</v>
      </c>
      <c r="F110" s="41"/>
      <c r="G110" s="87">
        <f t="shared" si="1"/>
        <v>0</v>
      </c>
      <c r="H110" s="82"/>
      <c r="I110" s="82"/>
    </row>
    <row r="111" spans="1:9" ht="24" customHeight="1">
      <c r="A111" s="17">
        <v>2441</v>
      </c>
      <c r="B111" s="4" t="s">
        <v>236</v>
      </c>
      <c r="C111" s="4">
        <v>4</v>
      </c>
      <c r="D111" s="4">
        <v>1</v>
      </c>
      <c r="E111" s="38" t="s">
        <v>455</v>
      </c>
      <c r="F111" s="45" t="s">
        <v>38</v>
      </c>
      <c r="G111" s="87">
        <f t="shared" si="1"/>
        <v>0</v>
      </c>
      <c r="H111" s="81"/>
      <c r="I111" s="81"/>
    </row>
    <row r="112" spans="1:9" ht="18">
      <c r="A112" s="17">
        <v>2442</v>
      </c>
      <c r="B112" s="4" t="s">
        <v>236</v>
      </c>
      <c r="C112" s="4">
        <v>4</v>
      </c>
      <c r="D112" s="4">
        <v>2</v>
      </c>
      <c r="E112" s="38" t="s">
        <v>456</v>
      </c>
      <c r="F112" s="45" t="s">
        <v>39</v>
      </c>
      <c r="G112" s="87">
        <f t="shared" si="1"/>
        <v>0</v>
      </c>
      <c r="H112" s="81"/>
      <c r="I112" s="81"/>
    </row>
    <row r="113" spans="1:9" ht="18">
      <c r="A113" s="17">
        <v>2443</v>
      </c>
      <c r="B113" s="4" t="s">
        <v>236</v>
      </c>
      <c r="C113" s="4">
        <v>4</v>
      </c>
      <c r="D113" s="4">
        <v>3</v>
      </c>
      <c r="E113" s="38" t="s">
        <v>457</v>
      </c>
      <c r="F113" s="45" t="s">
        <v>40</v>
      </c>
      <c r="G113" s="87">
        <f t="shared" si="1"/>
        <v>0</v>
      </c>
      <c r="H113" s="81"/>
      <c r="I113" s="81"/>
    </row>
    <row r="114" spans="1:9" ht="18.75" customHeight="1">
      <c r="A114" s="17">
        <v>2450</v>
      </c>
      <c r="B114" s="4" t="s">
        <v>236</v>
      </c>
      <c r="C114" s="4">
        <v>5</v>
      </c>
      <c r="D114" s="4">
        <v>0</v>
      </c>
      <c r="E114" s="40" t="s">
        <v>458</v>
      </c>
      <c r="F114" s="47" t="s">
        <v>41</v>
      </c>
      <c r="G114" s="87">
        <f t="shared" si="1"/>
        <v>34442</v>
      </c>
      <c r="H114" s="81">
        <f>SUM(H116:H120)</f>
        <v>0</v>
      </c>
      <c r="I114" s="81">
        <f>SUM(I116:I120)</f>
        <v>34442</v>
      </c>
    </row>
    <row r="115" spans="1:9" s="42" customFormat="1" ht="10.5" customHeight="1" hidden="1">
      <c r="A115" s="17"/>
      <c r="B115" s="4"/>
      <c r="C115" s="4"/>
      <c r="D115" s="4"/>
      <c r="E115" s="38" t="s">
        <v>279</v>
      </c>
      <c r="F115" s="41"/>
      <c r="G115" s="87">
        <f t="shared" si="1"/>
        <v>0</v>
      </c>
      <c r="H115" s="82"/>
      <c r="I115" s="82"/>
    </row>
    <row r="116" spans="1:9" ht="18">
      <c r="A116" s="17">
        <v>2451</v>
      </c>
      <c r="B116" s="4" t="s">
        <v>236</v>
      </c>
      <c r="C116" s="4">
        <v>5</v>
      </c>
      <c r="D116" s="4">
        <v>1</v>
      </c>
      <c r="E116" s="38" t="s">
        <v>459</v>
      </c>
      <c r="F116" s="45" t="s">
        <v>101</v>
      </c>
      <c r="G116" s="87">
        <f t="shared" si="1"/>
        <v>34442</v>
      </c>
      <c r="H116" s="81"/>
      <c r="I116" s="81">
        <v>34442</v>
      </c>
    </row>
    <row r="117" spans="1:9" ht="18">
      <c r="A117" s="17">
        <v>2452</v>
      </c>
      <c r="B117" s="4" t="s">
        <v>236</v>
      </c>
      <c r="C117" s="4">
        <v>5</v>
      </c>
      <c r="D117" s="4">
        <v>2</v>
      </c>
      <c r="E117" s="38" t="s">
        <v>460</v>
      </c>
      <c r="F117" s="45" t="s">
        <v>102</v>
      </c>
      <c r="G117" s="87">
        <f t="shared" si="1"/>
        <v>0</v>
      </c>
      <c r="H117" s="81"/>
      <c r="I117" s="81"/>
    </row>
    <row r="118" spans="1:9" ht="18">
      <c r="A118" s="17">
        <v>2453</v>
      </c>
      <c r="B118" s="4" t="s">
        <v>236</v>
      </c>
      <c r="C118" s="4">
        <v>5</v>
      </c>
      <c r="D118" s="4">
        <v>3</v>
      </c>
      <c r="E118" s="38" t="s">
        <v>461</v>
      </c>
      <c r="F118" s="45" t="s">
        <v>103</v>
      </c>
      <c r="G118" s="87">
        <f t="shared" si="1"/>
        <v>0</v>
      </c>
      <c r="H118" s="81"/>
      <c r="I118" s="81"/>
    </row>
    <row r="119" spans="1:9" ht="18">
      <c r="A119" s="17">
        <v>2454</v>
      </c>
      <c r="B119" s="4" t="s">
        <v>236</v>
      </c>
      <c r="C119" s="4">
        <v>5</v>
      </c>
      <c r="D119" s="4">
        <v>4</v>
      </c>
      <c r="E119" s="38" t="s">
        <v>462</v>
      </c>
      <c r="F119" s="45" t="s">
        <v>104</v>
      </c>
      <c r="G119" s="87">
        <f t="shared" si="1"/>
        <v>0</v>
      </c>
      <c r="H119" s="81"/>
      <c r="I119" s="81"/>
    </row>
    <row r="120" spans="1:9" ht="18">
      <c r="A120" s="17">
        <v>2455</v>
      </c>
      <c r="B120" s="4" t="s">
        <v>236</v>
      </c>
      <c r="C120" s="4">
        <v>5</v>
      </c>
      <c r="D120" s="4">
        <v>5</v>
      </c>
      <c r="E120" s="38" t="s">
        <v>463</v>
      </c>
      <c r="F120" s="45" t="s">
        <v>105</v>
      </c>
      <c r="G120" s="87">
        <f t="shared" si="1"/>
        <v>0</v>
      </c>
      <c r="H120" s="81"/>
      <c r="I120" s="81"/>
    </row>
    <row r="121" spans="1:9" ht="14.25" customHeight="1">
      <c r="A121" s="17">
        <v>2460</v>
      </c>
      <c r="B121" s="4" t="s">
        <v>236</v>
      </c>
      <c r="C121" s="4">
        <v>6</v>
      </c>
      <c r="D121" s="4">
        <v>0</v>
      </c>
      <c r="E121" s="40" t="s">
        <v>464</v>
      </c>
      <c r="F121" s="41" t="s">
        <v>106</v>
      </c>
      <c r="G121" s="87">
        <f t="shared" si="1"/>
        <v>0</v>
      </c>
      <c r="H121" s="81">
        <v>0</v>
      </c>
      <c r="I121" s="81">
        <v>0</v>
      </c>
    </row>
    <row r="122" spans="1:9" s="42" customFormat="1" ht="10.5" customHeight="1" hidden="1">
      <c r="A122" s="17"/>
      <c r="B122" s="4"/>
      <c r="C122" s="4"/>
      <c r="D122" s="4"/>
      <c r="E122" s="38" t="s">
        <v>279</v>
      </c>
      <c r="F122" s="41"/>
      <c r="G122" s="87">
        <f t="shared" si="1"/>
        <v>0</v>
      </c>
      <c r="H122" s="82"/>
      <c r="I122" s="82"/>
    </row>
    <row r="123" spans="1:9" ht="18">
      <c r="A123" s="17">
        <v>2461</v>
      </c>
      <c r="B123" s="4" t="s">
        <v>236</v>
      </c>
      <c r="C123" s="4">
        <v>6</v>
      </c>
      <c r="D123" s="4">
        <v>1</v>
      </c>
      <c r="E123" s="38" t="s">
        <v>465</v>
      </c>
      <c r="F123" s="45" t="s">
        <v>106</v>
      </c>
      <c r="G123" s="87">
        <f t="shared" si="1"/>
        <v>0</v>
      </c>
      <c r="H123" s="81"/>
      <c r="I123" s="81"/>
    </row>
    <row r="124" spans="1:9" ht="18">
      <c r="A124" s="17">
        <v>2470</v>
      </c>
      <c r="B124" s="4" t="s">
        <v>236</v>
      </c>
      <c r="C124" s="4">
        <v>7</v>
      </c>
      <c r="D124" s="4">
        <v>0</v>
      </c>
      <c r="E124" s="40" t="s">
        <v>466</v>
      </c>
      <c r="F124" s="47" t="s">
        <v>107</v>
      </c>
      <c r="G124" s="87">
        <f t="shared" si="1"/>
        <v>0</v>
      </c>
      <c r="H124" s="81">
        <v>0</v>
      </c>
      <c r="I124" s="81">
        <v>0</v>
      </c>
    </row>
    <row r="125" spans="1:9" s="42" customFormat="1" ht="10.5" customHeight="1" hidden="1">
      <c r="A125" s="17"/>
      <c r="B125" s="4"/>
      <c r="C125" s="4"/>
      <c r="D125" s="4"/>
      <c r="E125" s="38" t="s">
        <v>279</v>
      </c>
      <c r="F125" s="41"/>
      <c r="G125" s="87">
        <f t="shared" si="1"/>
        <v>0</v>
      </c>
      <c r="H125" s="82"/>
      <c r="I125" s="82"/>
    </row>
    <row r="126" spans="1:9" ht="25.5">
      <c r="A126" s="17">
        <v>2471</v>
      </c>
      <c r="B126" s="4" t="s">
        <v>236</v>
      </c>
      <c r="C126" s="4">
        <v>7</v>
      </c>
      <c r="D126" s="4">
        <v>1</v>
      </c>
      <c r="E126" s="38" t="s">
        <v>467</v>
      </c>
      <c r="F126" s="45" t="s">
        <v>108</v>
      </c>
      <c r="G126" s="87">
        <f t="shared" si="1"/>
        <v>0</v>
      </c>
      <c r="H126" s="81"/>
      <c r="I126" s="81"/>
    </row>
    <row r="127" spans="1:9" ht="18">
      <c r="A127" s="17">
        <v>2472</v>
      </c>
      <c r="B127" s="4" t="s">
        <v>236</v>
      </c>
      <c r="C127" s="4">
        <v>7</v>
      </c>
      <c r="D127" s="4">
        <v>2</v>
      </c>
      <c r="E127" s="38" t="s">
        <v>468</v>
      </c>
      <c r="F127" s="48" t="s">
        <v>84</v>
      </c>
      <c r="G127" s="87">
        <f t="shared" si="1"/>
        <v>0</v>
      </c>
      <c r="H127" s="81"/>
      <c r="I127" s="81"/>
    </row>
    <row r="128" spans="1:9" ht="18">
      <c r="A128" s="17">
        <v>2473</v>
      </c>
      <c r="B128" s="4" t="s">
        <v>236</v>
      </c>
      <c r="C128" s="4">
        <v>7</v>
      </c>
      <c r="D128" s="4">
        <v>3</v>
      </c>
      <c r="E128" s="38" t="s">
        <v>469</v>
      </c>
      <c r="F128" s="45" t="s">
        <v>85</v>
      </c>
      <c r="G128" s="87">
        <f t="shared" si="1"/>
        <v>0</v>
      </c>
      <c r="H128" s="81"/>
      <c r="I128" s="81"/>
    </row>
    <row r="129" spans="1:9" ht="18">
      <c r="A129" s="17">
        <v>2474</v>
      </c>
      <c r="B129" s="4" t="s">
        <v>236</v>
      </c>
      <c r="C129" s="4">
        <v>7</v>
      </c>
      <c r="D129" s="4">
        <v>4</v>
      </c>
      <c r="E129" s="38" t="s">
        <v>470</v>
      </c>
      <c r="F129" s="39" t="s">
        <v>86</v>
      </c>
      <c r="G129" s="87">
        <f t="shared" si="1"/>
        <v>0</v>
      </c>
      <c r="H129" s="81"/>
      <c r="I129" s="81"/>
    </row>
    <row r="130" spans="1:9" ht="24" customHeight="1">
      <c r="A130" s="17">
        <v>2480</v>
      </c>
      <c r="B130" s="4" t="s">
        <v>236</v>
      </c>
      <c r="C130" s="4">
        <v>8</v>
      </c>
      <c r="D130" s="4">
        <v>0</v>
      </c>
      <c r="E130" s="40" t="s">
        <v>471</v>
      </c>
      <c r="F130" s="41" t="s">
        <v>216</v>
      </c>
      <c r="G130" s="87">
        <f t="shared" si="1"/>
        <v>0</v>
      </c>
      <c r="H130" s="81">
        <v>0</v>
      </c>
      <c r="I130" s="81">
        <v>0</v>
      </c>
    </row>
    <row r="131" spans="1:9" s="42" customFormat="1" ht="10.5" customHeight="1" hidden="1">
      <c r="A131" s="17"/>
      <c r="B131" s="4"/>
      <c r="C131" s="4"/>
      <c r="D131" s="4"/>
      <c r="E131" s="38" t="s">
        <v>279</v>
      </c>
      <c r="F131" s="41"/>
      <c r="G131" s="87">
        <f t="shared" si="1"/>
        <v>0</v>
      </c>
      <c r="H131" s="82"/>
      <c r="I131" s="82"/>
    </row>
    <row r="132" spans="1:9" ht="30">
      <c r="A132" s="17">
        <v>2481</v>
      </c>
      <c r="B132" s="4" t="s">
        <v>236</v>
      </c>
      <c r="C132" s="4">
        <v>8</v>
      </c>
      <c r="D132" s="4">
        <v>1</v>
      </c>
      <c r="E132" s="38" t="s">
        <v>472</v>
      </c>
      <c r="F132" s="45" t="s">
        <v>83</v>
      </c>
      <c r="G132" s="87">
        <f t="shared" si="1"/>
        <v>0</v>
      </c>
      <c r="H132" s="81"/>
      <c r="I132" s="81"/>
    </row>
    <row r="133" spans="1:9" ht="38.25">
      <c r="A133" s="17">
        <v>2482</v>
      </c>
      <c r="B133" s="4" t="s">
        <v>236</v>
      </c>
      <c r="C133" s="4">
        <v>8</v>
      </c>
      <c r="D133" s="4">
        <v>2</v>
      </c>
      <c r="E133" s="38" t="s">
        <v>473</v>
      </c>
      <c r="F133" s="45" t="s">
        <v>82</v>
      </c>
      <c r="G133" s="87">
        <f t="shared" si="1"/>
        <v>0</v>
      </c>
      <c r="H133" s="81"/>
      <c r="I133" s="81"/>
    </row>
    <row r="134" spans="1:9" ht="25.5">
      <c r="A134" s="17">
        <v>2483</v>
      </c>
      <c r="B134" s="4" t="s">
        <v>236</v>
      </c>
      <c r="C134" s="4">
        <v>8</v>
      </c>
      <c r="D134" s="4">
        <v>3</v>
      </c>
      <c r="E134" s="38" t="s">
        <v>474</v>
      </c>
      <c r="F134" s="45" t="s">
        <v>154</v>
      </c>
      <c r="G134" s="87">
        <f t="shared" si="1"/>
        <v>0</v>
      </c>
      <c r="H134" s="81"/>
      <c r="I134" s="81">
        <v>0</v>
      </c>
    </row>
    <row r="135" spans="1:9" ht="37.5" customHeight="1">
      <c r="A135" s="17">
        <v>2484</v>
      </c>
      <c r="B135" s="4" t="s">
        <v>236</v>
      </c>
      <c r="C135" s="4">
        <v>8</v>
      </c>
      <c r="D135" s="4">
        <v>4</v>
      </c>
      <c r="E135" s="38" t="s">
        <v>475</v>
      </c>
      <c r="F135" s="45" t="s">
        <v>113</v>
      </c>
      <c r="G135" s="87">
        <f t="shared" si="1"/>
        <v>0</v>
      </c>
      <c r="H135" s="81"/>
      <c r="I135" s="81"/>
    </row>
    <row r="136" spans="1:9" ht="25.5">
      <c r="A136" s="17">
        <v>2485</v>
      </c>
      <c r="B136" s="4" t="s">
        <v>236</v>
      </c>
      <c r="C136" s="4">
        <v>8</v>
      </c>
      <c r="D136" s="4">
        <v>5</v>
      </c>
      <c r="E136" s="38" t="s">
        <v>476</v>
      </c>
      <c r="F136" s="45" t="s">
        <v>114</v>
      </c>
      <c r="G136" s="87">
        <f t="shared" si="1"/>
        <v>0</v>
      </c>
      <c r="H136" s="81"/>
      <c r="I136" s="81">
        <v>0</v>
      </c>
    </row>
    <row r="137" spans="1:9" ht="15" customHeight="1">
      <c r="A137" s="17">
        <v>2486</v>
      </c>
      <c r="B137" s="4" t="s">
        <v>236</v>
      </c>
      <c r="C137" s="4">
        <v>8</v>
      </c>
      <c r="D137" s="4">
        <v>6</v>
      </c>
      <c r="E137" s="38" t="s">
        <v>477</v>
      </c>
      <c r="F137" s="45" t="s">
        <v>115</v>
      </c>
      <c r="G137" s="87">
        <f t="shared" si="1"/>
        <v>0</v>
      </c>
      <c r="H137" s="81"/>
      <c r="I137" s="81"/>
    </row>
    <row r="138" spans="1:9" ht="25.5">
      <c r="A138" s="17">
        <v>2487</v>
      </c>
      <c r="B138" s="4" t="s">
        <v>236</v>
      </c>
      <c r="C138" s="4">
        <v>8</v>
      </c>
      <c r="D138" s="4">
        <v>7</v>
      </c>
      <c r="E138" s="38" t="s">
        <v>478</v>
      </c>
      <c r="F138" s="45" t="s">
        <v>116</v>
      </c>
      <c r="G138" s="87">
        <f t="shared" si="1"/>
        <v>0</v>
      </c>
      <c r="H138" s="81"/>
      <c r="I138" s="81"/>
    </row>
    <row r="139" spans="1:9" ht="24.75" customHeight="1">
      <c r="A139" s="17">
        <v>2490</v>
      </c>
      <c r="B139" s="4" t="s">
        <v>236</v>
      </c>
      <c r="C139" s="4">
        <v>9</v>
      </c>
      <c r="D139" s="4">
        <v>0</v>
      </c>
      <c r="E139" s="40" t="s">
        <v>479</v>
      </c>
      <c r="F139" s="41" t="s">
        <v>117</v>
      </c>
      <c r="G139" s="87">
        <f>+H139+I139</f>
        <v>-46541.95</v>
      </c>
      <c r="H139" s="81">
        <v>0</v>
      </c>
      <c r="I139" s="81">
        <f>I141</f>
        <v>-46541.95</v>
      </c>
    </row>
    <row r="140" spans="1:9" s="42" customFormat="1" ht="10.5" customHeight="1" hidden="1">
      <c r="A140" s="17"/>
      <c r="B140" s="4"/>
      <c r="C140" s="4"/>
      <c r="D140" s="4"/>
      <c r="E140" s="38" t="s">
        <v>279</v>
      </c>
      <c r="F140" s="41"/>
      <c r="G140" s="87">
        <f t="shared" si="1"/>
        <v>0</v>
      </c>
      <c r="H140" s="82"/>
      <c r="I140" s="82"/>
    </row>
    <row r="141" spans="1:9" ht="18">
      <c r="A141" s="17">
        <v>2491</v>
      </c>
      <c r="B141" s="4" t="s">
        <v>236</v>
      </c>
      <c r="C141" s="4">
        <v>9</v>
      </c>
      <c r="D141" s="4">
        <v>1</v>
      </c>
      <c r="E141" s="38" t="s">
        <v>479</v>
      </c>
      <c r="F141" s="45" t="s">
        <v>118</v>
      </c>
      <c r="G141" s="87">
        <f>+H141+I141</f>
        <v>-46541.95</v>
      </c>
      <c r="H141" s="81"/>
      <c r="I141" s="81">
        <v>-46541.95</v>
      </c>
    </row>
    <row r="142" spans="1:9" s="37" customFormat="1" ht="24" customHeight="1">
      <c r="A142" s="34">
        <v>2500</v>
      </c>
      <c r="B142" s="4" t="s">
        <v>237</v>
      </c>
      <c r="C142" s="4">
        <v>0</v>
      </c>
      <c r="D142" s="4">
        <v>0</v>
      </c>
      <c r="E142" s="35" t="s">
        <v>480</v>
      </c>
      <c r="F142" s="46" t="s">
        <v>119</v>
      </c>
      <c r="G142" s="87">
        <f>+H142+I142</f>
        <v>7135</v>
      </c>
      <c r="H142" s="79">
        <f>+H144+H147+H153+H150+H156+H159</f>
        <v>5800</v>
      </c>
      <c r="I142" s="79">
        <f>+I144+I147+I153+I150+I156+I159</f>
        <v>1335</v>
      </c>
    </row>
    <row r="143" spans="1:9" ht="25.5" customHeight="1">
      <c r="A143" s="17"/>
      <c r="B143" s="4"/>
      <c r="C143" s="4"/>
      <c r="D143" s="4"/>
      <c r="E143" s="38" t="s">
        <v>263</v>
      </c>
      <c r="F143" s="39"/>
      <c r="G143" s="87">
        <f aca="true" t="shared" si="2" ref="G143:G203">+H143+I143</f>
        <v>0</v>
      </c>
      <c r="H143" s="81"/>
      <c r="I143" s="81"/>
    </row>
    <row r="144" spans="1:9" ht="13.5" customHeight="1">
      <c r="A144" s="17">
        <v>2510</v>
      </c>
      <c r="B144" s="4" t="s">
        <v>237</v>
      </c>
      <c r="C144" s="4">
        <v>1</v>
      </c>
      <c r="D144" s="4">
        <v>0</v>
      </c>
      <c r="E144" s="40" t="s">
        <v>481</v>
      </c>
      <c r="F144" s="41" t="s">
        <v>120</v>
      </c>
      <c r="G144" s="87">
        <f t="shared" si="2"/>
        <v>7135</v>
      </c>
      <c r="H144" s="81">
        <f>H146</f>
        <v>5800</v>
      </c>
      <c r="I144" s="81">
        <f>I146</f>
        <v>1335</v>
      </c>
    </row>
    <row r="145" spans="1:9" s="42" customFormat="1" ht="10.5" customHeight="1" hidden="1">
      <c r="A145" s="17"/>
      <c r="B145" s="4"/>
      <c r="C145" s="4"/>
      <c r="D145" s="4"/>
      <c r="E145" s="38" t="s">
        <v>279</v>
      </c>
      <c r="F145" s="41"/>
      <c r="G145" s="87">
        <f t="shared" si="2"/>
        <v>0</v>
      </c>
      <c r="H145" s="82"/>
      <c r="I145" s="82"/>
    </row>
    <row r="146" spans="1:9" ht="18">
      <c r="A146" s="17">
        <v>2511</v>
      </c>
      <c r="B146" s="4" t="s">
        <v>237</v>
      </c>
      <c r="C146" s="4">
        <v>1</v>
      </c>
      <c r="D146" s="4">
        <v>1</v>
      </c>
      <c r="E146" s="38" t="s">
        <v>481</v>
      </c>
      <c r="F146" s="45" t="s">
        <v>121</v>
      </c>
      <c r="G146" s="87">
        <f t="shared" si="2"/>
        <v>7135</v>
      </c>
      <c r="H146" s="81">
        <v>5800</v>
      </c>
      <c r="I146" s="81">
        <v>1335</v>
      </c>
    </row>
    <row r="147" spans="1:9" ht="13.5" customHeight="1">
      <c r="A147" s="17">
        <v>2520</v>
      </c>
      <c r="B147" s="4" t="s">
        <v>237</v>
      </c>
      <c r="C147" s="4">
        <v>2</v>
      </c>
      <c r="D147" s="4">
        <v>0</v>
      </c>
      <c r="E147" s="40" t="s">
        <v>482</v>
      </c>
      <c r="F147" s="41" t="s">
        <v>122</v>
      </c>
      <c r="G147" s="87">
        <f t="shared" si="2"/>
        <v>0</v>
      </c>
      <c r="H147" s="81">
        <v>0</v>
      </c>
      <c r="I147" s="81">
        <v>0</v>
      </c>
    </row>
    <row r="148" spans="1:9" s="42" customFormat="1" ht="10.5" customHeight="1" hidden="1">
      <c r="A148" s="17"/>
      <c r="B148" s="4"/>
      <c r="C148" s="4"/>
      <c r="D148" s="4"/>
      <c r="E148" s="38" t="s">
        <v>279</v>
      </c>
      <c r="F148" s="41"/>
      <c r="G148" s="87">
        <f t="shared" si="2"/>
        <v>0</v>
      </c>
      <c r="H148" s="82"/>
      <c r="I148" s="82"/>
    </row>
    <row r="149" spans="1:9" ht="12.75" customHeight="1">
      <c r="A149" s="17">
        <v>2521</v>
      </c>
      <c r="B149" s="4" t="s">
        <v>237</v>
      </c>
      <c r="C149" s="4">
        <v>2</v>
      </c>
      <c r="D149" s="4">
        <v>1</v>
      </c>
      <c r="E149" s="38" t="s">
        <v>483</v>
      </c>
      <c r="F149" s="45" t="s">
        <v>123</v>
      </c>
      <c r="G149" s="87">
        <f t="shared" si="2"/>
        <v>0</v>
      </c>
      <c r="H149" s="81"/>
      <c r="I149" s="81"/>
    </row>
    <row r="150" spans="1:9" ht="12.75" customHeight="1">
      <c r="A150" s="17">
        <v>2530</v>
      </c>
      <c r="B150" s="4" t="s">
        <v>237</v>
      </c>
      <c r="C150" s="4">
        <v>3</v>
      </c>
      <c r="D150" s="4">
        <v>0</v>
      </c>
      <c r="E150" s="40" t="s">
        <v>484</v>
      </c>
      <c r="F150" s="41" t="s">
        <v>124</v>
      </c>
      <c r="G150" s="87">
        <f t="shared" si="2"/>
        <v>0</v>
      </c>
      <c r="H150" s="81">
        <v>0</v>
      </c>
      <c r="I150" s="81">
        <v>0</v>
      </c>
    </row>
    <row r="151" spans="1:9" s="42" customFormat="1" ht="10.5" customHeight="1" hidden="1">
      <c r="A151" s="17"/>
      <c r="B151" s="4"/>
      <c r="C151" s="4"/>
      <c r="D151" s="4"/>
      <c r="E151" s="38" t="s">
        <v>279</v>
      </c>
      <c r="F151" s="41"/>
      <c r="G151" s="87">
        <f t="shared" si="2"/>
        <v>0</v>
      </c>
      <c r="H151" s="82"/>
      <c r="I151" s="82"/>
    </row>
    <row r="152" spans="1:9" ht="13.5" customHeight="1">
      <c r="A152" s="17">
        <v>2531</v>
      </c>
      <c r="B152" s="4" t="s">
        <v>237</v>
      </c>
      <c r="C152" s="4">
        <v>3</v>
      </c>
      <c r="D152" s="4">
        <v>1</v>
      </c>
      <c r="E152" s="38" t="s">
        <v>484</v>
      </c>
      <c r="F152" s="45" t="s">
        <v>125</v>
      </c>
      <c r="G152" s="87">
        <f t="shared" si="2"/>
        <v>0</v>
      </c>
      <c r="H152" s="81"/>
      <c r="I152" s="81"/>
    </row>
    <row r="153" spans="1:9" ht="12.75" customHeight="1">
      <c r="A153" s="17">
        <v>2540</v>
      </c>
      <c r="B153" s="4" t="s">
        <v>237</v>
      </c>
      <c r="C153" s="4">
        <v>4</v>
      </c>
      <c r="D153" s="4">
        <v>0</v>
      </c>
      <c r="E153" s="40" t="s">
        <v>485</v>
      </c>
      <c r="F153" s="41" t="s">
        <v>201</v>
      </c>
      <c r="G153" s="87">
        <f t="shared" si="2"/>
        <v>0</v>
      </c>
      <c r="H153" s="81">
        <v>0</v>
      </c>
      <c r="I153" s="81">
        <v>0</v>
      </c>
    </row>
    <row r="154" spans="1:9" s="42" customFormat="1" ht="10.5" customHeight="1" hidden="1">
      <c r="A154" s="17"/>
      <c r="B154" s="4"/>
      <c r="C154" s="4"/>
      <c r="D154" s="4"/>
      <c r="E154" s="38" t="s">
        <v>279</v>
      </c>
      <c r="F154" s="41"/>
      <c r="G154" s="87">
        <f t="shared" si="2"/>
        <v>0</v>
      </c>
      <c r="H154" s="82"/>
      <c r="I154" s="82"/>
    </row>
    <row r="155" spans="1:9" ht="13.5" customHeight="1">
      <c r="A155" s="17">
        <v>2541</v>
      </c>
      <c r="B155" s="4" t="s">
        <v>237</v>
      </c>
      <c r="C155" s="4">
        <v>4</v>
      </c>
      <c r="D155" s="4">
        <v>1</v>
      </c>
      <c r="E155" s="38" t="s">
        <v>485</v>
      </c>
      <c r="F155" s="45" t="s">
        <v>202</v>
      </c>
      <c r="G155" s="87">
        <f t="shared" si="2"/>
        <v>0</v>
      </c>
      <c r="H155" s="81"/>
      <c r="I155" s="81"/>
    </row>
    <row r="156" spans="1:9" ht="21.75" customHeight="1">
      <c r="A156" s="17">
        <v>2550</v>
      </c>
      <c r="B156" s="4" t="s">
        <v>237</v>
      </c>
      <c r="C156" s="4">
        <v>5</v>
      </c>
      <c r="D156" s="4">
        <v>0</v>
      </c>
      <c r="E156" s="40" t="s">
        <v>486</v>
      </c>
      <c r="F156" s="41" t="s">
        <v>203</v>
      </c>
      <c r="G156" s="87">
        <f t="shared" si="2"/>
        <v>0</v>
      </c>
      <c r="H156" s="81">
        <v>0</v>
      </c>
      <c r="I156" s="81">
        <v>0</v>
      </c>
    </row>
    <row r="157" spans="1:9" s="42" customFormat="1" ht="10.5" customHeight="1" hidden="1">
      <c r="A157" s="17"/>
      <c r="B157" s="4"/>
      <c r="C157" s="4"/>
      <c r="D157" s="4"/>
      <c r="E157" s="38" t="s">
        <v>279</v>
      </c>
      <c r="F157" s="41"/>
      <c r="G157" s="87">
        <f t="shared" si="2"/>
        <v>0</v>
      </c>
      <c r="H157" s="82"/>
      <c r="I157" s="82"/>
    </row>
    <row r="158" spans="1:9" ht="25.5">
      <c r="A158" s="17">
        <v>2551</v>
      </c>
      <c r="B158" s="4" t="s">
        <v>237</v>
      </c>
      <c r="C158" s="4">
        <v>5</v>
      </c>
      <c r="D158" s="4">
        <v>1</v>
      </c>
      <c r="E158" s="38" t="s">
        <v>486</v>
      </c>
      <c r="F158" s="45" t="s">
        <v>204</v>
      </c>
      <c r="G158" s="87">
        <f t="shared" si="2"/>
        <v>0</v>
      </c>
      <c r="H158" s="81"/>
      <c r="I158" s="81"/>
    </row>
    <row r="159" spans="1:9" ht="22.5" customHeight="1">
      <c r="A159" s="17">
        <v>2560</v>
      </c>
      <c r="B159" s="4" t="s">
        <v>237</v>
      </c>
      <c r="C159" s="4">
        <v>6</v>
      </c>
      <c r="D159" s="4">
        <v>0</v>
      </c>
      <c r="E159" s="40" t="s">
        <v>487</v>
      </c>
      <c r="F159" s="41" t="s">
        <v>205</v>
      </c>
      <c r="G159" s="87">
        <f t="shared" si="2"/>
        <v>0</v>
      </c>
      <c r="H159" s="81">
        <v>0</v>
      </c>
      <c r="I159" s="81">
        <v>0</v>
      </c>
    </row>
    <row r="160" spans="1:9" s="42" customFormat="1" ht="10.5" customHeight="1" hidden="1">
      <c r="A160" s="17"/>
      <c r="B160" s="4"/>
      <c r="C160" s="4"/>
      <c r="D160" s="4"/>
      <c r="E160" s="38" t="s">
        <v>279</v>
      </c>
      <c r="F160" s="41"/>
      <c r="G160" s="87">
        <f t="shared" si="2"/>
        <v>0</v>
      </c>
      <c r="H160" s="82"/>
      <c r="I160" s="82"/>
    </row>
    <row r="161" spans="1:9" ht="24.75" customHeight="1">
      <c r="A161" s="17">
        <v>2561</v>
      </c>
      <c r="B161" s="4" t="s">
        <v>237</v>
      </c>
      <c r="C161" s="4">
        <v>6</v>
      </c>
      <c r="D161" s="4">
        <v>1</v>
      </c>
      <c r="E161" s="38" t="s">
        <v>487</v>
      </c>
      <c r="F161" s="45" t="s">
        <v>206</v>
      </c>
      <c r="G161" s="87">
        <f t="shared" si="2"/>
        <v>0</v>
      </c>
      <c r="H161" s="81">
        <v>0</v>
      </c>
      <c r="I161" s="81">
        <v>0</v>
      </c>
    </row>
    <row r="162" spans="1:9" s="37" customFormat="1" ht="42.75">
      <c r="A162" s="34">
        <v>2600</v>
      </c>
      <c r="B162" s="4" t="s">
        <v>238</v>
      </c>
      <c r="C162" s="4">
        <v>0</v>
      </c>
      <c r="D162" s="4">
        <v>0</v>
      </c>
      <c r="E162" s="35" t="s">
        <v>488</v>
      </c>
      <c r="F162" s="46" t="s">
        <v>207</v>
      </c>
      <c r="G162" s="87">
        <f>+H162+I162</f>
        <v>19373</v>
      </c>
      <c r="H162" s="79">
        <f>H164+H167+H170+H173+H176+H179</f>
        <v>1000</v>
      </c>
      <c r="I162" s="79">
        <f>I164+I167+I170+I173+I176+I179</f>
        <v>18373</v>
      </c>
    </row>
    <row r="163" spans="1:9" ht="11.25" customHeight="1" hidden="1">
      <c r="A163" s="17"/>
      <c r="B163" s="4"/>
      <c r="C163" s="4"/>
      <c r="D163" s="4"/>
      <c r="E163" s="38" t="s">
        <v>263</v>
      </c>
      <c r="F163" s="39"/>
      <c r="G163" s="87">
        <f t="shared" si="2"/>
        <v>0</v>
      </c>
      <c r="H163" s="81"/>
      <c r="I163" s="81"/>
    </row>
    <row r="164" spans="1:9" ht="12" customHeight="1">
      <c r="A164" s="17">
        <v>2610</v>
      </c>
      <c r="B164" s="4" t="s">
        <v>238</v>
      </c>
      <c r="C164" s="4">
        <v>1</v>
      </c>
      <c r="D164" s="4">
        <v>0</v>
      </c>
      <c r="E164" s="40" t="s">
        <v>489</v>
      </c>
      <c r="F164" s="41" t="s">
        <v>208</v>
      </c>
      <c r="G164" s="87">
        <f t="shared" si="2"/>
        <v>0</v>
      </c>
      <c r="H164" s="81">
        <v>0</v>
      </c>
      <c r="I164" s="81">
        <v>0</v>
      </c>
    </row>
    <row r="165" spans="1:9" s="42" customFormat="1" ht="10.5" customHeight="1" hidden="1">
      <c r="A165" s="17"/>
      <c r="B165" s="4"/>
      <c r="C165" s="4"/>
      <c r="D165" s="4"/>
      <c r="E165" s="38" t="s">
        <v>279</v>
      </c>
      <c r="F165" s="41"/>
      <c r="G165" s="87">
        <f t="shared" si="2"/>
        <v>0</v>
      </c>
      <c r="H165" s="82"/>
      <c r="I165" s="82"/>
    </row>
    <row r="166" spans="1:9" ht="18">
      <c r="A166" s="17">
        <v>2611</v>
      </c>
      <c r="B166" s="4" t="s">
        <v>238</v>
      </c>
      <c r="C166" s="4">
        <v>1</v>
      </c>
      <c r="D166" s="4">
        <v>1</v>
      </c>
      <c r="E166" s="38" t="s">
        <v>490</v>
      </c>
      <c r="F166" s="45" t="s">
        <v>209</v>
      </c>
      <c r="G166" s="87">
        <f t="shared" si="2"/>
        <v>0</v>
      </c>
      <c r="H166" s="81"/>
      <c r="I166" s="81"/>
    </row>
    <row r="167" spans="1:9" ht="13.5" customHeight="1">
      <c r="A167" s="17">
        <v>2620</v>
      </c>
      <c r="B167" s="4" t="s">
        <v>238</v>
      </c>
      <c r="C167" s="4">
        <v>2</v>
      </c>
      <c r="D167" s="4">
        <v>0</v>
      </c>
      <c r="E167" s="40" t="s">
        <v>491</v>
      </c>
      <c r="F167" s="41" t="s">
        <v>210</v>
      </c>
      <c r="G167" s="87">
        <f t="shared" si="2"/>
        <v>0</v>
      </c>
      <c r="H167" s="81">
        <v>0</v>
      </c>
      <c r="I167" s="81">
        <v>0</v>
      </c>
    </row>
    <row r="168" spans="1:9" s="42" customFormat="1" ht="10.5" customHeight="1" hidden="1">
      <c r="A168" s="17"/>
      <c r="B168" s="4"/>
      <c r="C168" s="4"/>
      <c r="D168" s="4"/>
      <c r="E168" s="38" t="s">
        <v>279</v>
      </c>
      <c r="F168" s="41"/>
      <c r="G168" s="87">
        <f t="shared" si="2"/>
        <v>0</v>
      </c>
      <c r="H168" s="82"/>
      <c r="I168" s="82"/>
    </row>
    <row r="169" spans="1:9" ht="18">
      <c r="A169" s="17">
        <v>2621</v>
      </c>
      <c r="B169" s="4" t="s">
        <v>238</v>
      </c>
      <c r="C169" s="4">
        <v>2</v>
      </c>
      <c r="D169" s="4">
        <v>1</v>
      </c>
      <c r="E169" s="38" t="s">
        <v>491</v>
      </c>
      <c r="F169" s="45" t="s">
        <v>211</v>
      </c>
      <c r="G169" s="87">
        <f t="shared" si="2"/>
        <v>0</v>
      </c>
      <c r="H169" s="81"/>
      <c r="I169" s="81"/>
    </row>
    <row r="170" spans="1:9" ht="13.5" customHeight="1">
      <c r="A170" s="17">
        <v>2630</v>
      </c>
      <c r="B170" s="4" t="s">
        <v>238</v>
      </c>
      <c r="C170" s="4">
        <v>3</v>
      </c>
      <c r="D170" s="4">
        <v>0</v>
      </c>
      <c r="E170" s="40" t="s">
        <v>492</v>
      </c>
      <c r="F170" s="41" t="s">
        <v>212</v>
      </c>
      <c r="G170" s="87">
        <f t="shared" si="2"/>
        <v>12965</v>
      </c>
      <c r="H170" s="81">
        <f>H172</f>
        <v>500</v>
      </c>
      <c r="I170" s="81">
        <f>I172</f>
        <v>12465</v>
      </c>
    </row>
    <row r="171" spans="1:9" s="42" customFormat="1" ht="10.5" customHeight="1" hidden="1">
      <c r="A171" s="17"/>
      <c r="B171" s="4"/>
      <c r="C171" s="4"/>
      <c r="D171" s="4"/>
      <c r="E171" s="38" t="s">
        <v>279</v>
      </c>
      <c r="F171" s="41"/>
      <c r="G171" s="87">
        <f t="shared" si="2"/>
        <v>0</v>
      </c>
      <c r="H171" s="82"/>
      <c r="I171" s="82"/>
    </row>
    <row r="172" spans="1:9" ht="18">
      <c r="A172" s="17">
        <v>2631</v>
      </c>
      <c r="B172" s="4" t="s">
        <v>238</v>
      </c>
      <c r="C172" s="4">
        <v>3</v>
      </c>
      <c r="D172" s="4">
        <v>1</v>
      </c>
      <c r="E172" s="38" t="s">
        <v>493</v>
      </c>
      <c r="F172" s="41" t="s">
        <v>213</v>
      </c>
      <c r="G172" s="87">
        <f t="shared" si="2"/>
        <v>12965</v>
      </c>
      <c r="H172" s="81">
        <v>500</v>
      </c>
      <c r="I172" s="81">
        <v>12465</v>
      </c>
    </row>
    <row r="173" spans="1:9" ht="18">
      <c r="A173" s="17">
        <v>2640</v>
      </c>
      <c r="B173" s="4" t="s">
        <v>238</v>
      </c>
      <c r="C173" s="4">
        <v>4</v>
      </c>
      <c r="D173" s="4">
        <v>0</v>
      </c>
      <c r="E173" s="40" t="s">
        <v>494</v>
      </c>
      <c r="F173" s="41" t="s">
        <v>47</v>
      </c>
      <c r="G173" s="87">
        <f t="shared" si="2"/>
        <v>6408</v>
      </c>
      <c r="H173" s="81">
        <f>H175</f>
        <v>500</v>
      </c>
      <c r="I173" s="81">
        <f>I175</f>
        <v>5908</v>
      </c>
    </row>
    <row r="174" spans="1:9" s="42" customFormat="1" ht="10.5" customHeight="1" hidden="1">
      <c r="A174" s="17"/>
      <c r="B174" s="4"/>
      <c r="C174" s="4"/>
      <c r="D174" s="4"/>
      <c r="E174" s="38" t="s">
        <v>279</v>
      </c>
      <c r="F174" s="41"/>
      <c r="G174" s="87">
        <f t="shared" si="2"/>
        <v>0</v>
      </c>
      <c r="H174" s="82"/>
      <c r="I174" s="82"/>
    </row>
    <row r="175" spans="1:9" ht="18">
      <c r="A175" s="17">
        <v>2641</v>
      </c>
      <c r="B175" s="4" t="s">
        <v>238</v>
      </c>
      <c r="C175" s="4">
        <v>4</v>
      </c>
      <c r="D175" s="4">
        <v>1</v>
      </c>
      <c r="E175" s="38" t="s">
        <v>495</v>
      </c>
      <c r="F175" s="45" t="s">
        <v>48</v>
      </c>
      <c r="G175" s="87">
        <f t="shared" si="2"/>
        <v>6408</v>
      </c>
      <c r="H175" s="81">
        <v>500</v>
      </c>
      <c r="I175" s="81">
        <v>5908</v>
      </c>
    </row>
    <row r="176" spans="1:9" ht="33" customHeight="1">
      <c r="A176" s="17">
        <v>2650</v>
      </c>
      <c r="B176" s="4" t="s">
        <v>238</v>
      </c>
      <c r="C176" s="4">
        <v>5</v>
      </c>
      <c r="D176" s="4">
        <v>0</v>
      </c>
      <c r="E176" s="40" t="s">
        <v>496</v>
      </c>
      <c r="F176" s="41" t="s">
        <v>80</v>
      </c>
      <c r="G176" s="87">
        <f t="shared" si="2"/>
        <v>0</v>
      </c>
      <c r="H176" s="81">
        <v>0</v>
      </c>
      <c r="I176" s="81">
        <v>0</v>
      </c>
    </row>
    <row r="177" spans="1:9" s="42" customFormat="1" ht="0.75" customHeight="1" hidden="1">
      <c r="A177" s="17"/>
      <c r="B177" s="4"/>
      <c r="C177" s="4"/>
      <c r="D177" s="4"/>
      <c r="E177" s="38" t="s">
        <v>279</v>
      </c>
      <c r="F177" s="41"/>
      <c r="G177" s="87">
        <f t="shared" si="2"/>
        <v>0</v>
      </c>
      <c r="H177" s="82"/>
      <c r="I177" s="82"/>
    </row>
    <row r="178" spans="1:9" ht="25.5">
      <c r="A178" s="17">
        <v>2651</v>
      </c>
      <c r="B178" s="4" t="s">
        <v>238</v>
      </c>
      <c r="C178" s="4">
        <v>5</v>
      </c>
      <c r="D178" s="4">
        <v>1</v>
      </c>
      <c r="E178" s="38" t="s">
        <v>496</v>
      </c>
      <c r="F178" s="45" t="s">
        <v>81</v>
      </c>
      <c r="G178" s="87">
        <f t="shared" si="2"/>
        <v>0</v>
      </c>
      <c r="H178" s="81"/>
      <c r="I178" s="81"/>
    </row>
    <row r="179" spans="1:9" ht="27.75" customHeight="1">
      <c r="A179" s="17">
        <v>2660</v>
      </c>
      <c r="B179" s="4" t="s">
        <v>238</v>
      </c>
      <c r="C179" s="4">
        <v>6</v>
      </c>
      <c r="D179" s="4">
        <v>0</v>
      </c>
      <c r="E179" s="40" t="s">
        <v>497</v>
      </c>
      <c r="F179" s="47" t="s">
        <v>57</v>
      </c>
      <c r="G179" s="87">
        <f t="shared" si="2"/>
        <v>0</v>
      </c>
      <c r="H179" s="81">
        <v>0</v>
      </c>
      <c r="I179" s="81">
        <v>0</v>
      </c>
    </row>
    <row r="180" spans="1:9" s="42" customFormat="1" ht="10.5" customHeight="1" hidden="1">
      <c r="A180" s="17"/>
      <c r="B180" s="4"/>
      <c r="C180" s="4"/>
      <c r="D180" s="4"/>
      <c r="E180" s="38" t="s">
        <v>279</v>
      </c>
      <c r="F180" s="41"/>
      <c r="G180" s="87">
        <f t="shared" si="2"/>
        <v>0</v>
      </c>
      <c r="H180" s="82"/>
      <c r="I180" s="82"/>
    </row>
    <row r="181" spans="1:9" ht="23.25" customHeight="1">
      <c r="A181" s="17">
        <v>2661</v>
      </c>
      <c r="B181" s="4" t="s">
        <v>238</v>
      </c>
      <c r="C181" s="4">
        <v>6</v>
      </c>
      <c r="D181" s="4">
        <v>1</v>
      </c>
      <c r="E181" s="38" t="s">
        <v>497</v>
      </c>
      <c r="F181" s="45" t="s">
        <v>58</v>
      </c>
      <c r="G181" s="87">
        <f t="shared" si="2"/>
        <v>0</v>
      </c>
      <c r="H181" s="81"/>
      <c r="I181" s="81"/>
    </row>
    <row r="182" spans="1:9" s="37" customFormat="1" ht="31.5" customHeight="1">
      <c r="A182" s="34">
        <v>2700</v>
      </c>
      <c r="B182" s="4" t="s">
        <v>239</v>
      </c>
      <c r="C182" s="4">
        <v>0</v>
      </c>
      <c r="D182" s="4">
        <v>0</v>
      </c>
      <c r="E182" s="90" t="s">
        <v>498</v>
      </c>
      <c r="F182" s="46" t="s">
        <v>59</v>
      </c>
      <c r="G182" s="87">
        <f>+H182+I182</f>
        <v>200</v>
      </c>
      <c r="H182" s="79">
        <f>+H184+H189+H195+H201+H204+H207</f>
        <v>200</v>
      </c>
      <c r="I182" s="79">
        <f>+I184+I189+I195+I201+I204+I207</f>
        <v>0</v>
      </c>
    </row>
    <row r="183" spans="1:9" ht="11.25" customHeight="1" hidden="1">
      <c r="A183" s="17"/>
      <c r="B183" s="4"/>
      <c r="C183" s="4"/>
      <c r="D183" s="4"/>
      <c r="E183" s="38" t="s">
        <v>263</v>
      </c>
      <c r="F183" s="39"/>
      <c r="G183" s="87">
        <f t="shared" si="2"/>
        <v>0</v>
      </c>
      <c r="H183" s="81"/>
      <c r="I183" s="81"/>
    </row>
    <row r="184" spans="1:9" ht="12.75" customHeight="1">
      <c r="A184" s="17">
        <v>2710</v>
      </c>
      <c r="B184" s="4" t="s">
        <v>239</v>
      </c>
      <c r="C184" s="4">
        <v>1</v>
      </c>
      <c r="D184" s="4">
        <v>0</v>
      </c>
      <c r="E184" s="40" t="s">
        <v>499</v>
      </c>
      <c r="F184" s="41" t="s">
        <v>60</v>
      </c>
      <c r="G184" s="87">
        <f t="shared" si="2"/>
        <v>0</v>
      </c>
      <c r="H184" s="81">
        <v>0</v>
      </c>
      <c r="I184" s="81">
        <v>0</v>
      </c>
    </row>
    <row r="185" spans="1:9" s="42" customFormat="1" ht="10.5" customHeight="1" hidden="1">
      <c r="A185" s="17"/>
      <c r="B185" s="4"/>
      <c r="C185" s="4"/>
      <c r="D185" s="4"/>
      <c r="E185" s="38" t="s">
        <v>279</v>
      </c>
      <c r="F185" s="41"/>
      <c r="G185" s="87">
        <f t="shared" si="2"/>
        <v>0</v>
      </c>
      <c r="H185" s="82"/>
      <c r="I185" s="82"/>
    </row>
    <row r="186" spans="1:9" ht="18">
      <c r="A186" s="17">
        <v>2711</v>
      </c>
      <c r="B186" s="4" t="s">
        <v>239</v>
      </c>
      <c r="C186" s="4">
        <v>1</v>
      </c>
      <c r="D186" s="4">
        <v>1</v>
      </c>
      <c r="E186" s="38" t="s">
        <v>500</v>
      </c>
      <c r="F186" s="45" t="s">
        <v>61</v>
      </c>
      <c r="G186" s="87">
        <f t="shared" si="2"/>
        <v>0</v>
      </c>
      <c r="H186" s="81"/>
      <c r="I186" s="81"/>
    </row>
    <row r="187" spans="1:9" ht="18">
      <c r="A187" s="17">
        <v>2712</v>
      </c>
      <c r="B187" s="4" t="s">
        <v>239</v>
      </c>
      <c r="C187" s="4">
        <v>1</v>
      </c>
      <c r="D187" s="4">
        <v>2</v>
      </c>
      <c r="E187" s="38" t="s">
        <v>501</v>
      </c>
      <c r="F187" s="45" t="s">
        <v>62</v>
      </c>
      <c r="G187" s="87">
        <f t="shared" si="2"/>
        <v>0</v>
      </c>
      <c r="H187" s="81"/>
      <c r="I187" s="81"/>
    </row>
    <row r="188" spans="1:9" ht="18">
      <c r="A188" s="17">
        <v>2713</v>
      </c>
      <c r="B188" s="4" t="s">
        <v>239</v>
      </c>
      <c r="C188" s="4">
        <v>1</v>
      </c>
      <c r="D188" s="4">
        <v>3</v>
      </c>
      <c r="E188" s="38" t="s">
        <v>502</v>
      </c>
      <c r="F188" s="45" t="s">
        <v>63</v>
      </c>
      <c r="G188" s="87">
        <f t="shared" si="2"/>
        <v>0</v>
      </c>
      <c r="H188" s="81"/>
      <c r="I188" s="81"/>
    </row>
    <row r="189" spans="1:9" ht="12.75" customHeight="1">
      <c r="A189" s="17">
        <v>2720</v>
      </c>
      <c r="B189" s="4" t="s">
        <v>239</v>
      </c>
      <c r="C189" s="4">
        <v>2</v>
      </c>
      <c r="D189" s="4">
        <v>0</v>
      </c>
      <c r="E189" s="40" t="s">
        <v>503</v>
      </c>
      <c r="F189" s="41" t="s">
        <v>64</v>
      </c>
      <c r="G189" s="87">
        <f t="shared" si="2"/>
        <v>0</v>
      </c>
      <c r="H189" s="81">
        <v>0</v>
      </c>
      <c r="I189" s="81">
        <v>0</v>
      </c>
    </row>
    <row r="190" spans="1:9" s="42" customFormat="1" ht="10.5" customHeight="1" hidden="1">
      <c r="A190" s="17"/>
      <c r="B190" s="4"/>
      <c r="C190" s="4"/>
      <c r="D190" s="4"/>
      <c r="E190" s="38" t="s">
        <v>279</v>
      </c>
      <c r="F190" s="41"/>
      <c r="G190" s="87">
        <f t="shared" si="2"/>
        <v>0</v>
      </c>
      <c r="H190" s="82"/>
      <c r="I190" s="82"/>
    </row>
    <row r="191" spans="1:9" ht="18">
      <c r="A191" s="17">
        <v>2721</v>
      </c>
      <c r="B191" s="4" t="s">
        <v>239</v>
      </c>
      <c r="C191" s="4">
        <v>2</v>
      </c>
      <c r="D191" s="4">
        <v>1</v>
      </c>
      <c r="E191" s="38" t="s">
        <v>504</v>
      </c>
      <c r="F191" s="45" t="s">
        <v>65</v>
      </c>
      <c r="G191" s="87">
        <f t="shared" si="2"/>
        <v>0</v>
      </c>
      <c r="H191" s="81"/>
      <c r="I191" s="81"/>
    </row>
    <row r="192" spans="1:9" ht="13.5" customHeight="1">
      <c r="A192" s="17">
        <v>2722</v>
      </c>
      <c r="B192" s="4" t="s">
        <v>239</v>
      </c>
      <c r="C192" s="4">
        <v>2</v>
      </c>
      <c r="D192" s="4">
        <v>2</v>
      </c>
      <c r="E192" s="38" t="s">
        <v>505</v>
      </c>
      <c r="F192" s="45" t="s">
        <v>250</v>
      </c>
      <c r="G192" s="87">
        <f t="shared" si="2"/>
        <v>0</v>
      </c>
      <c r="H192" s="81"/>
      <c r="I192" s="81"/>
    </row>
    <row r="193" spans="1:9" ht="18">
      <c r="A193" s="17">
        <v>2723</v>
      </c>
      <c r="B193" s="4" t="s">
        <v>239</v>
      </c>
      <c r="C193" s="4">
        <v>2</v>
      </c>
      <c r="D193" s="4">
        <v>3</v>
      </c>
      <c r="E193" s="38" t="s">
        <v>506</v>
      </c>
      <c r="F193" s="45" t="s">
        <v>251</v>
      </c>
      <c r="G193" s="87">
        <f t="shared" si="2"/>
        <v>0</v>
      </c>
      <c r="H193" s="81"/>
      <c r="I193" s="81"/>
    </row>
    <row r="194" spans="1:9" ht="18">
      <c r="A194" s="17">
        <v>2724</v>
      </c>
      <c r="B194" s="4" t="s">
        <v>239</v>
      </c>
      <c r="C194" s="4">
        <v>2</v>
      </c>
      <c r="D194" s="4">
        <v>4</v>
      </c>
      <c r="E194" s="38" t="s">
        <v>507</v>
      </c>
      <c r="F194" s="45" t="s">
        <v>252</v>
      </c>
      <c r="G194" s="87">
        <f t="shared" si="2"/>
        <v>0</v>
      </c>
      <c r="H194" s="81"/>
      <c r="I194" s="81"/>
    </row>
    <row r="195" spans="1:9" ht="12" customHeight="1">
      <c r="A195" s="17">
        <v>2730</v>
      </c>
      <c r="B195" s="4" t="s">
        <v>239</v>
      </c>
      <c r="C195" s="4">
        <v>3</v>
      </c>
      <c r="D195" s="4">
        <v>0</v>
      </c>
      <c r="E195" s="40" t="s">
        <v>508</v>
      </c>
      <c r="F195" s="41" t="s">
        <v>253</v>
      </c>
      <c r="G195" s="87">
        <f t="shared" si="2"/>
        <v>0</v>
      </c>
      <c r="H195" s="81">
        <v>0</v>
      </c>
      <c r="I195" s="81">
        <v>0</v>
      </c>
    </row>
    <row r="196" spans="1:9" s="42" customFormat="1" ht="10.5" customHeight="1" hidden="1">
      <c r="A196" s="17"/>
      <c r="B196" s="4"/>
      <c r="C196" s="4"/>
      <c r="D196" s="4"/>
      <c r="E196" s="38" t="s">
        <v>279</v>
      </c>
      <c r="F196" s="41"/>
      <c r="G196" s="87">
        <f t="shared" si="2"/>
        <v>0</v>
      </c>
      <c r="H196" s="82"/>
      <c r="I196" s="82"/>
    </row>
    <row r="197" spans="1:9" ht="15" customHeight="1">
      <c r="A197" s="17">
        <v>2731</v>
      </c>
      <c r="B197" s="4" t="s">
        <v>239</v>
      </c>
      <c r="C197" s="4">
        <v>3</v>
      </c>
      <c r="D197" s="4">
        <v>1</v>
      </c>
      <c r="E197" s="38" t="s">
        <v>509</v>
      </c>
      <c r="F197" s="39" t="s">
        <v>66</v>
      </c>
      <c r="G197" s="87">
        <f t="shared" si="2"/>
        <v>0</v>
      </c>
      <c r="H197" s="81"/>
      <c r="I197" s="81"/>
    </row>
    <row r="198" spans="1:9" ht="14.25" customHeight="1">
      <c r="A198" s="17">
        <v>2732</v>
      </c>
      <c r="B198" s="4" t="s">
        <v>239</v>
      </c>
      <c r="C198" s="4">
        <v>3</v>
      </c>
      <c r="D198" s="4">
        <v>2</v>
      </c>
      <c r="E198" s="38" t="s">
        <v>510</v>
      </c>
      <c r="F198" s="39" t="s">
        <v>67</v>
      </c>
      <c r="G198" s="87">
        <f t="shared" si="2"/>
        <v>0</v>
      </c>
      <c r="H198" s="81"/>
      <c r="I198" s="81"/>
    </row>
    <row r="199" spans="1:9" ht="13.5" customHeight="1">
      <c r="A199" s="17">
        <v>2733</v>
      </c>
      <c r="B199" s="4" t="s">
        <v>239</v>
      </c>
      <c r="C199" s="4">
        <v>3</v>
      </c>
      <c r="D199" s="4">
        <v>3</v>
      </c>
      <c r="E199" s="38" t="s">
        <v>511</v>
      </c>
      <c r="F199" s="39" t="s">
        <v>23</v>
      </c>
      <c r="G199" s="87">
        <f t="shared" si="2"/>
        <v>0</v>
      </c>
      <c r="H199" s="81"/>
      <c r="I199" s="81"/>
    </row>
    <row r="200" spans="1:9" ht="25.5">
      <c r="A200" s="17">
        <v>2734</v>
      </c>
      <c r="B200" s="4" t="s">
        <v>239</v>
      </c>
      <c r="C200" s="4">
        <v>3</v>
      </c>
      <c r="D200" s="4">
        <v>4</v>
      </c>
      <c r="E200" s="38" t="s">
        <v>512</v>
      </c>
      <c r="F200" s="39" t="s">
        <v>24</v>
      </c>
      <c r="G200" s="87">
        <f t="shared" si="2"/>
        <v>0</v>
      </c>
      <c r="H200" s="81"/>
      <c r="I200" s="81"/>
    </row>
    <row r="201" spans="1:9" ht="12.75" customHeight="1">
      <c r="A201" s="17">
        <v>2740</v>
      </c>
      <c r="B201" s="4" t="s">
        <v>239</v>
      </c>
      <c r="C201" s="4">
        <v>4</v>
      </c>
      <c r="D201" s="4">
        <v>0</v>
      </c>
      <c r="E201" s="40" t="s">
        <v>513</v>
      </c>
      <c r="F201" s="41" t="s">
        <v>25</v>
      </c>
      <c r="G201" s="87">
        <f t="shared" si="2"/>
        <v>200</v>
      </c>
      <c r="H201" s="81">
        <f>H203</f>
        <v>200</v>
      </c>
      <c r="I201" s="81">
        <v>0</v>
      </c>
    </row>
    <row r="202" spans="1:9" s="42" customFormat="1" ht="10.5" customHeight="1" hidden="1">
      <c r="A202" s="17"/>
      <c r="B202" s="4"/>
      <c r="C202" s="4"/>
      <c r="D202" s="4"/>
      <c r="E202" s="38" t="s">
        <v>279</v>
      </c>
      <c r="F202" s="41"/>
      <c r="G202" s="87">
        <f t="shared" si="2"/>
        <v>0</v>
      </c>
      <c r="H202" s="82"/>
      <c r="I202" s="82"/>
    </row>
    <row r="203" spans="1:9" ht="18">
      <c r="A203" s="17">
        <v>2741</v>
      </c>
      <c r="B203" s="4" t="s">
        <v>239</v>
      </c>
      <c r="C203" s="4">
        <v>4</v>
      </c>
      <c r="D203" s="4">
        <v>1</v>
      </c>
      <c r="E203" s="38" t="s">
        <v>513</v>
      </c>
      <c r="F203" s="45" t="s">
        <v>26</v>
      </c>
      <c r="G203" s="87">
        <f t="shared" si="2"/>
        <v>200</v>
      </c>
      <c r="H203" s="81">
        <v>200</v>
      </c>
      <c r="I203" s="81">
        <v>0</v>
      </c>
    </row>
    <row r="204" spans="1:9" ht="21.75" customHeight="1">
      <c r="A204" s="17">
        <v>2750</v>
      </c>
      <c r="B204" s="4" t="s">
        <v>239</v>
      </c>
      <c r="C204" s="4">
        <v>5</v>
      </c>
      <c r="D204" s="4">
        <v>0</v>
      </c>
      <c r="E204" s="40" t="s">
        <v>514</v>
      </c>
      <c r="F204" s="41" t="s">
        <v>27</v>
      </c>
      <c r="G204" s="87">
        <f aca="true" t="shared" si="3" ref="G204:G267">+H204+I204</f>
        <v>0</v>
      </c>
      <c r="H204" s="81">
        <v>0</v>
      </c>
      <c r="I204" s="81">
        <v>0</v>
      </c>
    </row>
    <row r="205" spans="1:9" s="42" customFormat="1" ht="10.5" customHeight="1" hidden="1">
      <c r="A205" s="17"/>
      <c r="B205" s="4"/>
      <c r="C205" s="4"/>
      <c r="D205" s="4"/>
      <c r="E205" s="38" t="s">
        <v>279</v>
      </c>
      <c r="F205" s="41"/>
      <c r="G205" s="87">
        <f t="shared" si="3"/>
        <v>0</v>
      </c>
      <c r="H205" s="82"/>
      <c r="I205" s="82"/>
    </row>
    <row r="206" spans="1:9" ht="25.5">
      <c r="A206" s="17">
        <v>2751</v>
      </c>
      <c r="B206" s="4" t="s">
        <v>239</v>
      </c>
      <c r="C206" s="4">
        <v>5</v>
      </c>
      <c r="D206" s="4">
        <v>1</v>
      </c>
      <c r="E206" s="38" t="s">
        <v>514</v>
      </c>
      <c r="F206" s="45" t="s">
        <v>27</v>
      </c>
      <c r="G206" s="87">
        <f t="shared" si="3"/>
        <v>0</v>
      </c>
      <c r="H206" s="81"/>
      <c r="I206" s="81"/>
    </row>
    <row r="207" spans="1:9" ht="13.5" customHeight="1">
      <c r="A207" s="17">
        <v>2760</v>
      </c>
      <c r="B207" s="4" t="s">
        <v>239</v>
      </c>
      <c r="C207" s="4">
        <v>6</v>
      </c>
      <c r="D207" s="4">
        <v>0</v>
      </c>
      <c r="E207" s="40" t="s">
        <v>515</v>
      </c>
      <c r="F207" s="41" t="s">
        <v>28</v>
      </c>
      <c r="G207" s="87">
        <f t="shared" si="3"/>
        <v>0</v>
      </c>
      <c r="H207" s="81">
        <v>0</v>
      </c>
      <c r="I207" s="81">
        <v>0</v>
      </c>
    </row>
    <row r="208" spans="1:9" s="42" customFormat="1" ht="10.5" customHeight="1" hidden="1">
      <c r="A208" s="17"/>
      <c r="B208" s="4"/>
      <c r="C208" s="4"/>
      <c r="D208" s="4"/>
      <c r="E208" s="38" t="s">
        <v>279</v>
      </c>
      <c r="F208" s="41"/>
      <c r="G208" s="87">
        <f t="shared" si="3"/>
        <v>0</v>
      </c>
      <c r="H208" s="82"/>
      <c r="I208" s="82"/>
    </row>
    <row r="209" spans="1:9" ht="18">
      <c r="A209" s="17">
        <v>2761</v>
      </c>
      <c r="B209" s="4" t="s">
        <v>239</v>
      </c>
      <c r="C209" s="4">
        <v>6</v>
      </c>
      <c r="D209" s="4">
        <v>1</v>
      </c>
      <c r="E209" s="38" t="s">
        <v>516</v>
      </c>
      <c r="F209" s="41"/>
      <c r="G209" s="87">
        <f t="shared" si="3"/>
        <v>0</v>
      </c>
      <c r="H209" s="81"/>
      <c r="I209" s="81"/>
    </row>
    <row r="210" spans="1:9" ht="18">
      <c r="A210" s="17">
        <v>2762</v>
      </c>
      <c r="B210" s="4" t="s">
        <v>239</v>
      </c>
      <c r="C210" s="4">
        <v>6</v>
      </c>
      <c r="D210" s="4">
        <v>2</v>
      </c>
      <c r="E210" s="38" t="s">
        <v>515</v>
      </c>
      <c r="F210" s="45" t="s">
        <v>29</v>
      </c>
      <c r="G210" s="87">
        <f t="shared" si="3"/>
        <v>0</v>
      </c>
      <c r="H210" s="81"/>
      <c r="I210" s="81"/>
    </row>
    <row r="211" spans="1:9" s="37" customFormat="1" ht="31.5" customHeight="1">
      <c r="A211" s="34">
        <v>2800</v>
      </c>
      <c r="B211" s="4" t="s">
        <v>240</v>
      </c>
      <c r="C211" s="4">
        <v>0</v>
      </c>
      <c r="D211" s="4">
        <v>0</v>
      </c>
      <c r="E211" s="90" t="s">
        <v>517</v>
      </c>
      <c r="F211" s="46" t="s">
        <v>30</v>
      </c>
      <c r="G211" s="87">
        <f>+H211+I211</f>
        <v>6640</v>
      </c>
      <c r="H211" s="79">
        <f>+H213+H216++H225+H230+H235+H238</f>
        <v>4640</v>
      </c>
      <c r="I211" s="79">
        <f>+I213+I216++I225+I230+I235+I238</f>
        <v>2000</v>
      </c>
    </row>
    <row r="212" spans="1:9" ht="11.25" customHeight="1" hidden="1">
      <c r="A212" s="17"/>
      <c r="B212" s="4"/>
      <c r="C212" s="4"/>
      <c r="D212" s="4"/>
      <c r="E212" s="38" t="s">
        <v>263</v>
      </c>
      <c r="F212" s="39"/>
      <c r="G212" s="87">
        <f t="shared" si="3"/>
        <v>0</v>
      </c>
      <c r="H212" s="81"/>
      <c r="I212" s="81"/>
    </row>
    <row r="213" spans="1:9" ht="17.25" customHeight="1">
      <c r="A213" s="17">
        <v>2810</v>
      </c>
      <c r="B213" s="4" t="s">
        <v>240</v>
      </c>
      <c r="C213" s="4">
        <v>1</v>
      </c>
      <c r="D213" s="4">
        <v>0</v>
      </c>
      <c r="E213" s="40" t="s">
        <v>518</v>
      </c>
      <c r="F213" s="41" t="s">
        <v>31</v>
      </c>
      <c r="G213" s="87">
        <f t="shared" si="3"/>
        <v>1500</v>
      </c>
      <c r="H213" s="81">
        <v>0</v>
      </c>
      <c r="I213" s="81">
        <f>I215</f>
        <v>1500</v>
      </c>
    </row>
    <row r="214" spans="1:9" s="42" customFormat="1" ht="10.5" customHeight="1" hidden="1">
      <c r="A214" s="17"/>
      <c r="B214" s="4"/>
      <c r="C214" s="4"/>
      <c r="D214" s="4"/>
      <c r="E214" s="38" t="s">
        <v>279</v>
      </c>
      <c r="F214" s="41"/>
      <c r="G214" s="87">
        <f t="shared" si="3"/>
        <v>0</v>
      </c>
      <c r="H214" s="82"/>
      <c r="I214" s="82"/>
    </row>
    <row r="215" spans="1:9" ht="18">
      <c r="A215" s="17">
        <v>2811</v>
      </c>
      <c r="B215" s="4" t="s">
        <v>240</v>
      </c>
      <c r="C215" s="4">
        <v>1</v>
      </c>
      <c r="D215" s="4">
        <v>1</v>
      </c>
      <c r="E215" s="38" t="s">
        <v>518</v>
      </c>
      <c r="F215" s="45" t="s">
        <v>0</v>
      </c>
      <c r="G215" s="87">
        <f t="shared" si="3"/>
        <v>1500</v>
      </c>
      <c r="H215" s="81">
        <v>0</v>
      </c>
      <c r="I215" s="81">
        <v>1500</v>
      </c>
    </row>
    <row r="216" spans="1:9" ht="17.25" customHeight="1">
      <c r="A216" s="17">
        <v>2820</v>
      </c>
      <c r="B216" s="4" t="s">
        <v>240</v>
      </c>
      <c r="C216" s="4">
        <v>2</v>
      </c>
      <c r="D216" s="4">
        <v>0</v>
      </c>
      <c r="E216" s="40" t="s">
        <v>519</v>
      </c>
      <c r="F216" s="41" t="s">
        <v>1</v>
      </c>
      <c r="G216" s="87">
        <f t="shared" si="3"/>
        <v>4640</v>
      </c>
      <c r="H216" s="81">
        <f>SUM(H218:H224)</f>
        <v>4540</v>
      </c>
      <c r="I216" s="81">
        <f>SUM(I218:I224)</f>
        <v>100</v>
      </c>
    </row>
    <row r="217" spans="1:9" s="42" customFormat="1" ht="10.5" customHeight="1" hidden="1">
      <c r="A217" s="17"/>
      <c r="B217" s="4"/>
      <c r="C217" s="4"/>
      <c r="D217" s="4"/>
      <c r="E217" s="38" t="s">
        <v>279</v>
      </c>
      <c r="F217" s="41"/>
      <c r="G217" s="87">
        <f t="shared" si="3"/>
        <v>0</v>
      </c>
      <c r="H217" s="82"/>
      <c r="I217" s="82"/>
    </row>
    <row r="218" spans="1:9" ht="18">
      <c r="A218" s="17">
        <v>2821</v>
      </c>
      <c r="B218" s="4" t="s">
        <v>240</v>
      </c>
      <c r="C218" s="4">
        <v>2</v>
      </c>
      <c r="D218" s="4">
        <v>1</v>
      </c>
      <c r="E218" s="38" t="s">
        <v>520</v>
      </c>
      <c r="F218" s="41"/>
      <c r="G218" s="87">
        <f t="shared" si="3"/>
        <v>0</v>
      </c>
      <c r="H218" s="81">
        <v>0</v>
      </c>
      <c r="I218" s="81">
        <v>0</v>
      </c>
    </row>
    <row r="219" spans="1:9" ht="18">
      <c r="A219" s="17">
        <v>2822</v>
      </c>
      <c r="B219" s="4" t="s">
        <v>240</v>
      </c>
      <c r="C219" s="4">
        <v>2</v>
      </c>
      <c r="D219" s="4">
        <v>2</v>
      </c>
      <c r="E219" s="38" t="s">
        <v>521</v>
      </c>
      <c r="F219" s="41"/>
      <c r="G219" s="87">
        <f t="shared" si="3"/>
        <v>0</v>
      </c>
      <c r="H219" s="81"/>
      <c r="I219" s="81"/>
    </row>
    <row r="220" spans="1:9" ht="18">
      <c r="A220" s="17">
        <v>2823</v>
      </c>
      <c r="B220" s="4" t="s">
        <v>240</v>
      </c>
      <c r="C220" s="4">
        <v>2</v>
      </c>
      <c r="D220" s="4">
        <v>3</v>
      </c>
      <c r="E220" s="38" t="s">
        <v>522</v>
      </c>
      <c r="F220" s="45" t="s">
        <v>2</v>
      </c>
      <c r="G220" s="87">
        <f>+H220+I220</f>
        <v>2900</v>
      </c>
      <c r="H220" s="81">
        <v>2800</v>
      </c>
      <c r="I220" s="81">
        <v>100</v>
      </c>
    </row>
    <row r="221" spans="1:9" ht="18">
      <c r="A221" s="17">
        <v>2824</v>
      </c>
      <c r="B221" s="4" t="s">
        <v>240</v>
      </c>
      <c r="C221" s="4">
        <v>2</v>
      </c>
      <c r="D221" s="4">
        <v>4</v>
      </c>
      <c r="E221" s="38" t="s">
        <v>523</v>
      </c>
      <c r="F221" s="45"/>
      <c r="G221" s="87">
        <f t="shared" si="3"/>
        <v>1740</v>
      </c>
      <c r="H221" s="81">
        <v>1740</v>
      </c>
      <c r="I221" s="81"/>
    </row>
    <row r="222" spans="1:9" ht="18">
      <c r="A222" s="17">
        <v>2825</v>
      </c>
      <c r="B222" s="4" t="s">
        <v>240</v>
      </c>
      <c r="C222" s="4">
        <v>2</v>
      </c>
      <c r="D222" s="4">
        <v>5</v>
      </c>
      <c r="E222" s="38" t="s">
        <v>524</v>
      </c>
      <c r="F222" s="45"/>
      <c r="G222" s="87">
        <f t="shared" si="3"/>
        <v>0</v>
      </c>
      <c r="H222" s="81"/>
      <c r="I222" s="81"/>
    </row>
    <row r="223" spans="1:9" ht="18">
      <c r="A223" s="17">
        <v>2826</v>
      </c>
      <c r="B223" s="4" t="s">
        <v>240</v>
      </c>
      <c r="C223" s="4">
        <v>2</v>
      </c>
      <c r="D223" s="4">
        <v>6</v>
      </c>
      <c r="E223" s="38" t="s">
        <v>525</v>
      </c>
      <c r="F223" s="45"/>
      <c r="G223" s="87">
        <f t="shared" si="3"/>
        <v>0</v>
      </c>
      <c r="H223" s="81"/>
      <c r="I223" s="81"/>
    </row>
    <row r="224" spans="1:9" ht="25.5">
      <c r="A224" s="17">
        <v>2827</v>
      </c>
      <c r="B224" s="4" t="s">
        <v>240</v>
      </c>
      <c r="C224" s="4">
        <v>2</v>
      </c>
      <c r="D224" s="4">
        <v>7</v>
      </c>
      <c r="E224" s="38" t="s">
        <v>526</v>
      </c>
      <c r="F224" s="45"/>
      <c r="G224" s="87">
        <f t="shared" si="3"/>
        <v>0</v>
      </c>
      <c r="H224" s="81"/>
      <c r="I224" s="81"/>
    </row>
    <row r="225" spans="1:9" ht="22.5" customHeight="1">
      <c r="A225" s="17">
        <v>2830</v>
      </c>
      <c r="B225" s="4" t="s">
        <v>240</v>
      </c>
      <c r="C225" s="4">
        <v>3</v>
      </c>
      <c r="D225" s="4">
        <v>0</v>
      </c>
      <c r="E225" s="40" t="s">
        <v>527</v>
      </c>
      <c r="F225" s="47" t="s">
        <v>155</v>
      </c>
      <c r="G225" s="87">
        <f t="shared" si="3"/>
        <v>0</v>
      </c>
      <c r="H225" s="81">
        <v>0</v>
      </c>
      <c r="I225" s="81">
        <v>0</v>
      </c>
    </row>
    <row r="226" spans="1:9" s="42" customFormat="1" ht="10.5" customHeight="1" hidden="1">
      <c r="A226" s="17"/>
      <c r="B226" s="4"/>
      <c r="C226" s="4"/>
      <c r="D226" s="4"/>
      <c r="E226" s="38" t="s">
        <v>279</v>
      </c>
      <c r="F226" s="41"/>
      <c r="G226" s="87">
        <f t="shared" si="3"/>
        <v>0</v>
      </c>
      <c r="H226" s="82"/>
      <c r="I226" s="82"/>
    </row>
    <row r="227" spans="1:9" ht="18">
      <c r="A227" s="17">
        <v>2831</v>
      </c>
      <c r="B227" s="4" t="s">
        <v>240</v>
      </c>
      <c r="C227" s="4">
        <v>3</v>
      </c>
      <c r="D227" s="4">
        <v>1</v>
      </c>
      <c r="E227" s="38" t="s">
        <v>528</v>
      </c>
      <c r="F227" s="47"/>
      <c r="G227" s="87">
        <f t="shared" si="3"/>
        <v>0</v>
      </c>
      <c r="H227" s="81"/>
      <c r="I227" s="81"/>
    </row>
    <row r="228" spans="1:9" ht="18">
      <c r="A228" s="17">
        <v>2832</v>
      </c>
      <c r="B228" s="4" t="s">
        <v>240</v>
      </c>
      <c r="C228" s="4">
        <v>3</v>
      </c>
      <c r="D228" s="4">
        <v>2</v>
      </c>
      <c r="E228" s="38" t="s">
        <v>529</v>
      </c>
      <c r="F228" s="47"/>
      <c r="G228" s="87">
        <f t="shared" si="3"/>
        <v>0</v>
      </c>
      <c r="H228" s="81"/>
      <c r="I228" s="81"/>
    </row>
    <row r="229" spans="1:9" ht="18">
      <c r="A229" s="17">
        <v>2833</v>
      </c>
      <c r="B229" s="4" t="s">
        <v>240</v>
      </c>
      <c r="C229" s="4">
        <v>3</v>
      </c>
      <c r="D229" s="4">
        <v>3</v>
      </c>
      <c r="E229" s="38" t="s">
        <v>530</v>
      </c>
      <c r="F229" s="45" t="s">
        <v>42</v>
      </c>
      <c r="G229" s="87">
        <f t="shared" si="3"/>
        <v>0</v>
      </c>
      <c r="H229" s="81"/>
      <c r="I229" s="81"/>
    </row>
    <row r="230" spans="1:9" ht="12.75" customHeight="1">
      <c r="A230" s="17">
        <v>2840</v>
      </c>
      <c r="B230" s="4" t="s">
        <v>240</v>
      </c>
      <c r="C230" s="4">
        <v>4</v>
      </c>
      <c r="D230" s="4">
        <v>0</v>
      </c>
      <c r="E230" s="40" t="s">
        <v>531</v>
      </c>
      <c r="F230" s="47" t="s">
        <v>43</v>
      </c>
      <c r="G230" s="87">
        <f t="shared" si="3"/>
        <v>500</v>
      </c>
      <c r="H230" s="81">
        <f>H232+H233+H234</f>
        <v>100</v>
      </c>
      <c r="I230" s="81">
        <f>I232+I233+I234</f>
        <v>400</v>
      </c>
    </row>
    <row r="231" spans="1:9" s="42" customFormat="1" ht="10.5" customHeight="1" hidden="1">
      <c r="A231" s="17"/>
      <c r="B231" s="4"/>
      <c r="C231" s="4"/>
      <c r="D231" s="4"/>
      <c r="E231" s="38" t="s">
        <v>279</v>
      </c>
      <c r="F231" s="41"/>
      <c r="G231" s="87">
        <f t="shared" si="3"/>
        <v>0</v>
      </c>
      <c r="H231" s="82"/>
      <c r="I231" s="82"/>
    </row>
    <row r="232" spans="1:9" ht="14.25" customHeight="1">
      <c r="A232" s="17">
        <v>2841</v>
      </c>
      <c r="B232" s="4" t="s">
        <v>240</v>
      </c>
      <c r="C232" s="4">
        <v>4</v>
      </c>
      <c r="D232" s="4">
        <v>1</v>
      </c>
      <c r="E232" s="38" t="s">
        <v>532</v>
      </c>
      <c r="F232" s="47"/>
      <c r="G232" s="87">
        <f t="shared" si="3"/>
        <v>0</v>
      </c>
      <c r="H232" s="81">
        <v>0</v>
      </c>
      <c r="I232" s="81"/>
    </row>
    <row r="233" spans="1:9" ht="21.75" customHeight="1">
      <c r="A233" s="17">
        <v>2842</v>
      </c>
      <c r="B233" s="4" t="s">
        <v>240</v>
      </c>
      <c r="C233" s="4">
        <v>4</v>
      </c>
      <c r="D233" s="4">
        <v>2</v>
      </c>
      <c r="E233" s="38" t="s">
        <v>533</v>
      </c>
      <c r="F233" s="47"/>
      <c r="G233" s="87">
        <f t="shared" si="3"/>
        <v>500</v>
      </c>
      <c r="H233" s="81">
        <v>100</v>
      </c>
      <c r="I233" s="81">
        <v>400</v>
      </c>
    </row>
    <row r="234" spans="1:9" ht="18">
      <c r="A234" s="17">
        <v>2843</v>
      </c>
      <c r="B234" s="4" t="s">
        <v>240</v>
      </c>
      <c r="C234" s="4">
        <v>4</v>
      </c>
      <c r="D234" s="4">
        <v>3</v>
      </c>
      <c r="E234" s="38" t="s">
        <v>531</v>
      </c>
      <c r="F234" s="45" t="s">
        <v>44</v>
      </c>
      <c r="G234" s="87">
        <f t="shared" si="3"/>
        <v>0</v>
      </c>
      <c r="H234" s="81"/>
      <c r="I234" s="81"/>
    </row>
    <row r="235" spans="1:9" ht="23.25" customHeight="1">
      <c r="A235" s="17">
        <v>2850</v>
      </c>
      <c r="B235" s="4" t="s">
        <v>240</v>
      </c>
      <c r="C235" s="4">
        <v>5</v>
      </c>
      <c r="D235" s="4">
        <v>0</v>
      </c>
      <c r="E235" s="49" t="s">
        <v>534</v>
      </c>
      <c r="F235" s="47" t="s">
        <v>45</v>
      </c>
      <c r="G235" s="87">
        <f t="shared" si="3"/>
        <v>0</v>
      </c>
      <c r="H235" s="81">
        <v>0</v>
      </c>
      <c r="I235" s="81">
        <v>0</v>
      </c>
    </row>
    <row r="236" spans="1:9" s="42" customFormat="1" ht="10.5" customHeight="1" hidden="1">
      <c r="A236" s="17"/>
      <c r="B236" s="4"/>
      <c r="C236" s="4"/>
      <c r="D236" s="4"/>
      <c r="E236" s="38" t="s">
        <v>279</v>
      </c>
      <c r="F236" s="41"/>
      <c r="G236" s="87">
        <f t="shared" si="3"/>
        <v>0</v>
      </c>
      <c r="H236" s="82"/>
      <c r="I236" s="82"/>
    </row>
    <row r="237" spans="1:9" ht="24" customHeight="1">
      <c r="A237" s="17">
        <v>2851</v>
      </c>
      <c r="B237" s="4" t="s">
        <v>240</v>
      </c>
      <c r="C237" s="4">
        <v>5</v>
      </c>
      <c r="D237" s="4">
        <v>1</v>
      </c>
      <c r="E237" s="50" t="s">
        <v>534</v>
      </c>
      <c r="F237" s="45" t="s">
        <v>46</v>
      </c>
      <c r="G237" s="87">
        <f t="shared" si="3"/>
        <v>0</v>
      </c>
      <c r="H237" s="81"/>
      <c r="I237" s="81"/>
    </row>
    <row r="238" spans="1:9" ht="12.75" customHeight="1">
      <c r="A238" s="17">
        <v>2860</v>
      </c>
      <c r="B238" s="4" t="s">
        <v>240</v>
      </c>
      <c r="C238" s="4">
        <v>6</v>
      </c>
      <c r="D238" s="4">
        <v>0</v>
      </c>
      <c r="E238" s="49" t="s">
        <v>535</v>
      </c>
      <c r="F238" s="47" t="s">
        <v>217</v>
      </c>
      <c r="G238" s="87">
        <f t="shared" si="3"/>
        <v>0</v>
      </c>
      <c r="H238" s="81">
        <v>0</v>
      </c>
      <c r="I238" s="81">
        <v>0</v>
      </c>
    </row>
    <row r="239" spans="1:9" s="42" customFormat="1" ht="10.5" customHeight="1" hidden="1">
      <c r="A239" s="17"/>
      <c r="B239" s="4"/>
      <c r="C239" s="4"/>
      <c r="D239" s="4"/>
      <c r="E239" s="38" t="s">
        <v>279</v>
      </c>
      <c r="F239" s="41"/>
      <c r="G239" s="87">
        <f t="shared" si="3"/>
        <v>0</v>
      </c>
      <c r="H239" s="82"/>
      <c r="I239" s="82"/>
    </row>
    <row r="240" spans="1:9" ht="12" customHeight="1">
      <c r="A240" s="17">
        <v>2861</v>
      </c>
      <c r="B240" s="4" t="s">
        <v>240</v>
      </c>
      <c r="C240" s="4">
        <v>6</v>
      </c>
      <c r="D240" s="4">
        <v>1</v>
      </c>
      <c r="E240" s="50" t="s">
        <v>535</v>
      </c>
      <c r="F240" s="45" t="s">
        <v>218</v>
      </c>
      <c r="G240" s="87">
        <f t="shared" si="3"/>
        <v>0</v>
      </c>
      <c r="H240" s="81"/>
      <c r="I240" s="81"/>
    </row>
    <row r="241" spans="1:9" s="37" customFormat="1" ht="40.5">
      <c r="A241" s="34">
        <v>2900</v>
      </c>
      <c r="B241" s="4" t="s">
        <v>241</v>
      </c>
      <c r="C241" s="4">
        <v>0</v>
      </c>
      <c r="D241" s="4">
        <v>0</v>
      </c>
      <c r="E241" s="35" t="s">
        <v>536</v>
      </c>
      <c r="F241" s="46" t="s">
        <v>219</v>
      </c>
      <c r="G241" s="87">
        <f>+H241+I241</f>
        <v>8000</v>
      </c>
      <c r="H241" s="79">
        <f>+H243+H247+H251+H255+H259+H263+H266+H269</f>
        <v>8000</v>
      </c>
      <c r="I241" s="79">
        <f>+I243+I247+I251+I255+I259+I263+I266+I269</f>
        <v>0</v>
      </c>
    </row>
    <row r="242" spans="1:9" ht="18">
      <c r="A242" s="17"/>
      <c r="B242" s="4"/>
      <c r="C242" s="4"/>
      <c r="D242" s="4"/>
      <c r="E242" s="38" t="s">
        <v>263</v>
      </c>
      <c r="F242" s="39"/>
      <c r="G242" s="87">
        <f t="shared" si="3"/>
        <v>0</v>
      </c>
      <c r="H242" s="81"/>
      <c r="I242" s="81"/>
    </row>
    <row r="243" spans="1:9" ht="14.25" customHeight="1">
      <c r="A243" s="17">
        <v>2910</v>
      </c>
      <c r="B243" s="4" t="s">
        <v>241</v>
      </c>
      <c r="C243" s="4">
        <v>1</v>
      </c>
      <c r="D243" s="4">
        <v>0</v>
      </c>
      <c r="E243" s="40" t="s">
        <v>537</v>
      </c>
      <c r="F243" s="41" t="s">
        <v>220</v>
      </c>
      <c r="G243" s="87">
        <f t="shared" si="3"/>
        <v>7500</v>
      </c>
      <c r="H243" s="81">
        <f>H245</f>
        <v>7500</v>
      </c>
      <c r="I243" s="81">
        <f>I245</f>
        <v>0</v>
      </c>
    </row>
    <row r="244" spans="1:9" s="42" customFormat="1" ht="10.5" customHeight="1" hidden="1">
      <c r="A244" s="17"/>
      <c r="B244" s="4"/>
      <c r="C244" s="4"/>
      <c r="D244" s="4"/>
      <c r="E244" s="38" t="s">
        <v>279</v>
      </c>
      <c r="F244" s="41"/>
      <c r="G244" s="87">
        <f t="shared" si="3"/>
        <v>0</v>
      </c>
      <c r="H244" s="82"/>
      <c r="I244" s="82"/>
    </row>
    <row r="245" spans="1:9" ht="18">
      <c r="A245" s="17">
        <v>2911</v>
      </c>
      <c r="B245" s="4" t="s">
        <v>241</v>
      </c>
      <c r="C245" s="4">
        <v>1</v>
      </c>
      <c r="D245" s="4">
        <v>1</v>
      </c>
      <c r="E245" s="38" t="s">
        <v>538</v>
      </c>
      <c r="F245" s="45" t="s">
        <v>221</v>
      </c>
      <c r="G245" s="87">
        <f t="shared" si="3"/>
        <v>7500</v>
      </c>
      <c r="H245" s="81">
        <v>7500</v>
      </c>
      <c r="I245" s="81">
        <v>0</v>
      </c>
    </row>
    <row r="246" spans="1:9" ht="18">
      <c r="A246" s="17">
        <v>2912</v>
      </c>
      <c r="B246" s="4" t="s">
        <v>241</v>
      </c>
      <c r="C246" s="4">
        <v>1</v>
      </c>
      <c r="D246" s="4">
        <v>2</v>
      </c>
      <c r="E246" s="38" t="s">
        <v>539</v>
      </c>
      <c r="F246" s="45" t="s">
        <v>51</v>
      </c>
      <c r="G246" s="87">
        <f t="shared" si="3"/>
        <v>0</v>
      </c>
      <c r="H246" s="81"/>
      <c r="I246" s="81"/>
    </row>
    <row r="247" spans="1:9" ht="18.75" customHeight="1">
      <c r="A247" s="17">
        <v>2920</v>
      </c>
      <c r="B247" s="4" t="s">
        <v>241</v>
      </c>
      <c r="C247" s="4">
        <v>2</v>
      </c>
      <c r="D247" s="4">
        <v>0</v>
      </c>
      <c r="E247" s="40" t="s">
        <v>540</v>
      </c>
      <c r="F247" s="41" t="s">
        <v>52</v>
      </c>
      <c r="G247" s="87">
        <f t="shared" si="3"/>
        <v>500</v>
      </c>
      <c r="H247" s="81">
        <f>SUM(H249:H250)</f>
        <v>500</v>
      </c>
      <c r="I247" s="81">
        <f>SUM(I249:I250)</f>
        <v>0</v>
      </c>
    </row>
    <row r="248" spans="1:9" s="42" customFormat="1" ht="10.5" customHeight="1" hidden="1">
      <c r="A248" s="17"/>
      <c r="B248" s="4"/>
      <c r="C248" s="4"/>
      <c r="D248" s="4"/>
      <c r="E248" s="38" t="s">
        <v>279</v>
      </c>
      <c r="F248" s="41"/>
      <c r="G248" s="87">
        <f t="shared" si="3"/>
        <v>0</v>
      </c>
      <c r="H248" s="82"/>
      <c r="I248" s="82"/>
    </row>
    <row r="249" spans="1:9" ht="18">
      <c r="A249" s="17">
        <v>2921</v>
      </c>
      <c r="B249" s="4" t="s">
        <v>241</v>
      </c>
      <c r="C249" s="4">
        <v>2</v>
      </c>
      <c r="D249" s="4">
        <v>1</v>
      </c>
      <c r="E249" s="38" t="s">
        <v>541</v>
      </c>
      <c r="F249" s="45" t="s">
        <v>53</v>
      </c>
      <c r="G249" s="87">
        <f t="shared" si="3"/>
        <v>0</v>
      </c>
      <c r="H249" s="81"/>
      <c r="I249" s="81">
        <v>0</v>
      </c>
    </row>
    <row r="250" spans="1:9" ht="18">
      <c r="A250" s="17">
        <v>2922</v>
      </c>
      <c r="B250" s="4" t="s">
        <v>241</v>
      </c>
      <c r="C250" s="4">
        <v>2</v>
      </c>
      <c r="D250" s="4">
        <v>2</v>
      </c>
      <c r="E250" s="38" t="s">
        <v>542</v>
      </c>
      <c r="F250" s="45" t="s">
        <v>54</v>
      </c>
      <c r="G250" s="87">
        <f t="shared" si="3"/>
        <v>500</v>
      </c>
      <c r="H250" s="81">
        <v>500</v>
      </c>
      <c r="I250" s="81"/>
    </row>
    <row r="251" spans="1:9" ht="22.5" customHeight="1">
      <c r="A251" s="17">
        <v>2930</v>
      </c>
      <c r="B251" s="4" t="s">
        <v>241</v>
      </c>
      <c r="C251" s="4">
        <v>3</v>
      </c>
      <c r="D251" s="4">
        <v>0</v>
      </c>
      <c r="E251" s="40" t="s">
        <v>543</v>
      </c>
      <c r="F251" s="41" t="s">
        <v>55</v>
      </c>
      <c r="G251" s="87">
        <f t="shared" si="3"/>
        <v>0</v>
      </c>
      <c r="H251" s="81">
        <v>0</v>
      </c>
      <c r="I251" s="81">
        <v>0</v>
      </c>
    </row>
    <row r="252" spans="1:9" s="42" customFormat="1" ht="10.5" customHeight="1" hidden="1">
      <c r="A252" s="17"/>
      <c r="B252" s="4"/>
      <c r="C252" s="4"/>
      <c r="D252" s="4"/>
      <c r="E252" s="38" t="s">
        <v>279</v>
      </c>
      <c r="F252" s="41"/>
      <c r="G252" s="87">
        <f t="shared" si="3"/>
        <v>0</v>
      </c>
      <c r="H252" s="82"/>
      <c r="I252" s="82"/>
    </row>
    <row r="253" spans="1:9" ht="18">
      <c r="A253" s="17">
        <v>2931</v>
      </c>
      <c r="B253" s="4" t="s">
        <v>241</v>
      </c>
      <c r="C253" s="4">
        <v>3</v>
      </c>
      <c r="D253" s="4">
        <v>1</v>
      </c>
      <c r="E253" s="38" t="s">
        <v>544</v>
      </c>
      <c r="F253" s="45" t="s">
        <v>56</v>
      </c>
      <c r="G253" s="87">
        <f t="shared" si="3"/>
        <v>0</v>
      </c>
      <c r="H253" s="81"/>
      <c r="I253" s="81"/>
    </row>
    <row r="254" spans="1:9" ht="18">
      <c r="A254" s="17">
        <v>2932</v>
      </c>
      <c r="B254" s="4" t="s">
        <v>241</v>
      </c>
      <c r="C254" s="4">
        <v>3</v>
      </c>
      <c r="D254" s="4">
        <v>2</v>
      </c>
      <c r="E254" s="38" t="s">
        <v>545</v>
      </c>
      <c r="F254" s="45"/>
      <c r="G254" s="87">
        <f t="shared" si="3"/>
        <v>0</v>
      </c>
      <c r="H254" s="81">
        <v>0</v>
      </c>
      <c r="I254" s="81"/>
    </row>
    <row r="255" spans="1:9" ht="11.25" customHeight="1">
      <c r="A255" s="17">
        <v>2940</v>
      </c>
      <c r="B255" s="4" t="s">
        <v>241</v>
      </c>
      <c r="C255" s="4">
        <v>4</v>
      </c>
      <c r="D255" s="4">
        <v>0</v>
      </c>
      <c r="E255" s="40" t="s">
        <v>546</v>
      </c>
      <c r="F255" s="41" t="s">
        <v>185</v>
      </c>
      <c r="G255" s="87">
        <f t="shared" si="3"/>
        <v>0</v>
      </c>
      <c r="H255" s="81">
        <v>0</v>
      </c>
      <c r="I255" s="81">
        <v>0</v>
      </c>
    </row>
    <row r="256" spans="1:9" s="42" customFormat="1" ht="10.5" customHeight="1" hidden="1">
      <c r="A256" s="17"/>
      <c r="B256" s="4"/>
      <c r="C256" s="4"/>
      <c r="D256" s="4"/>
      <c r="E256" s="38" t="s">
        <v>279</v>
      </c>
      <c r="F256" s="41"/>
      <c r="G256" s="87">
        <f t="shared" si="3"/>
        <v>0</v>
      </c>
      <c r="H256" s="82"/>
      <c r="I256" s="82"/>
    </row>
    <row r="257" spans="1:9" ht="11.25" customHeight="1">
      <c r="A257" s="17">
        <v>2941</v>
      </c>
      <c r="B257" s="4" t="s">
        <v>241</v>
      </c>
      <c r="C257" s="4">
        <v>4</v>
      </c>
      <c r="D257" s="4">
        <v>1</v>
      </c>
      <c r="E257" s="38" t="s">
        <v>547</v>
      </c>
      <c r="F257" s="45" t="s">
        <v>186</v>
      </c>
      <c r="G257" s="87">
        <f t="shared" si="3"/>
        <v>0</v>
      </c>
      <c r="H257" s="81">
        <v>0</v>
      </c>
      <c r="I257" s="81"/>
    </row>
    <row r="258" spans="1:9" ht="18">
      <c r="A258" s="17">
        <v>2942</v>
      </c>
      <c r="B258" s="4" t="s">
        <v>241</v>
      </c>
      <c r="C258" s="4">
        <v>4</v>
      </c>
      <c r="D258" s="4">
        <v>2</v>
      </c>
      <c r="E258" s="38" t="s">
        <v>548</v>
      </c>
      <c r="F258" s="45" t="s">
        <v>187</v>
      </c>
      <c r="G258" s="87">
        <f t="shared" si="3"/>
        <v>0</v>
      </c>
      <c r="H258" s="81"/>
      <c r="I258" s="81"/>
    </row>
    <row r="259" spans="1:9" ht="18">
      <c r="A259" s="17">
        <v>2950</v>
      </c>
      <c r="B259" s="4" t="s">
        <v>241</v>
      </c>
      <c r="C259" s="4">
        <v>5</v>
      </c>
      <c r="D259" s="4">
        <v>0</v>
      </c>
      <c r="E259" s="40" t="s">
        <v>549</v>
      </c>
      <c r="F259" s="41" t="s">
        <v>188</v>
      </c>
      <c r="G259" s="87">
        <f t="shared" si="3"/>
        <v>0</v>
      </c>
      <c r="H259" s="81">
        <v>0</v>
      </c>
      <c r="I259" s="81">
        <v>0</v>
      </c>
    </row>
    <row r="260" spans="1:9" s="42" customFormat="1" ht="10.5" customHeight="1" hidden="1">
      <c r="A260" s="17"/>
      <c r="B260" s="4"/>
      <c r="C260" s="4"/>
      <c r="D260" s="4"/>
      <c r="E260" s="38" t="s">
        <v>279</v>
      </c>
      <c r="F260" s="41"/>
      <c r="G260" s="87">
        <f t="shared" si="3"/>
        <v>0</v>
      </c>
      <c r="H260" s="82"/>
      <c r="I260" s="82"/>
    </row>
    <row r="261" spans="1:9" ht="18">
      <c r="A261" s="17">
        <v>2951</v>
      </c>
      <c r="B261" s="4" t="s">
        <v>241</v>
      </c>
      <c r="C261" s="4">
        <v>5</v>
      </c>
      <c r="D261" s="4">
        <v>1</v>
      </c>
      <c r="E261" s="38" t="s">
        <v>550</v>
      </c>
      <c r="F261" s="41"/>
      <c r="G261" s="87">
        <f t="shared" si="3"/>
        <v>0</v>
      </c>
      <c r="H261" s="81"/>
      <c r="I261" s="81"/>
    </row>
    <row r="262" spans="1:9" ht="18">
      <c r="A262" s="17">
        <v>2952</v>
      </c>
      <c r="B262" s="4" t="s">
        <v>241</v>
      </c>
      <c r="C262" s="4">
        <v>5</v>
      </c>
      <c r="D262" s="4">
        <v>2</v>
      </c>
      <c r="E262" s="38" t="s">
        <v>551</v>
      </c>
      <c r="F262" s="45" t="s">
        <v>189</v>
      </c>
      <c r="G262" s="87">
        <f t="shared" si="3"/>
        <v>0</v>
      </c>
      <c r="H262" s="81"/>
      <c r="I262" s="81"/>
    </row>
    <row r="263" spans="1:9" ht="12.75" customHeight="1">
      <c r="A263" s="17">
        <v>2960</v>
      </c>
      <c r="B263" s="4" t="s">
        <v>241</v>
      </c>
      <c r="C263" s="4">
        <v>6</v>
      </c>
      <c r="D263" s="4">
        <v>0</v>
      </c>
      <c r="E263" s="40" t="s">
        <v>552</v>
      </c>
      <c r="F263" s="41" t="s">
        <v>190</v>
      </c>
      <c r="G263" s="87">
        <f t="shared" si="3"/>
        <v>0</v>
      </c>
      <c r="H263" s="81">
        <v>0</v>
      </c>
      <c r="I263" s="81">
        <v>0</v>
      </c>
    </row>
    <row r="264" spans="1:9" s="42" customFormat="1" ht="10.5" customHeight="1" hidden="1">
      <c r="A264" s="17"/>
      <c r="B264" s="4"/>
      <c r="C264" s="4"/>
      <c r="D264" s="4"/>
      <c r="E264" s="38" t="s">
        <v>279</v>
      </c>
      <c r="F264" s="41"/>
      <c r="G264" s="87">
        <f t="shared" si="3"/>
        <v>0</v>
      </c>
      <c r="H264" s="82"/>
      <c r="I264" s="82"/>
    </row>
    <row r="265" spans="1:9" ht="18">
      <c r="A265" s="17">
        <v>2961</v>
      </c>
      <c r="B265" s="4" t="s">
        <v>241</v>
      </c>
      <c r="C265" s="4">
        <v>6</v>
      </c>
      <c r="D265" s="4">
        <v>1</v>
      </c>
      <c r="E265" s="38" t="s">
        <v>552</v>
      </c>
      <c r="F265" s="45" t="s">
        <v>191</v>
      </c>
      <c r="G265" s="87">
        <f t="shared" si="3"/>
        <v>0</v>
      </c>
      <c r="H265" s="81">
        <v>0</v>
      </c>
      <c r="I265" s="81"/>
    </row>
    <row r="266" spans="1:9" ht="21.75" customHeight="1">
      <c r="A266" s="17">
        <v>2970</v>
      </c>
      <c r="B266" s="4" t="s">
        <v>241</v>
      </c>
      <c r="C266" s="4">
        <v>7</v>
      </c>
      <c r="D266" s="4">
        <v>0</v>
      </c>
      <c r="E266" s="40" t="s">
        <v>553</v>
      </c>
      <c r="F266" s="41" t="s">
        <v>192</v>
      </c>
      <c r="G266" s="87">
        <f t="shared" si="3"/>
        <v>0</v>
      </c>
      <c r="H266" s="81">
        <v>0</v>
      </c>
      <c r="I266" s="81">
        <v>0</v>
      </c>
    </row>
    <row r="267" spans="1:9" s="42" customFormat="1" ht="10.5" customHeight="1" hidden="1">
      <c r="A267" s="17"/>
      <c r="B267" s="4"/>
      <c r="C267" s="4"/>
      <c r="D267" s="4"/>
      <c r="E267" s="38" t="s">
        <v>279</v>
      </c>
      <c r="F267" s="41"/>
      <c r="G267" s="87">
        <f t="shared" si="3"/>
        <v>0</v>
      </c>
      <c r="H267" s="82"/>
      <c r="I267" s="82"/>
    </row>
    <row r="268" spans="1:9" ht="25.5">
      <c r="A268" s="17">
        <v>2971</v>
      </c>
      <c r="B268" s="4" t="s">
        <v>241</v>
      </c>
      <c r="C268" s="4">
        <v>7</v>
      </c>
      <c r="D268" s="4">
        <v>1</v>
      </c>
      <c r="E268" s="38" t="s">
        <v>553</v>
      </c>
      <c r="F268" s="45" t="s">
        <v>192</v>
      </c>
      <c r="G268" s="87">
        <f aca="true" t="shared" si="4" ref="G268:G303">+H268+I268</f>
        <v>0</v>
      </c>
      <c r="H268" s="81"/>
      <c r="I268" s="81"/>
    </row>
    <row r="269" spans="1:9" ht="12.75" customHeight="1">
      <c r="A269" s="17">
        <v>2980</v>
      </c>
      <c r="B269" s="4" t="s">
        <v>241</v>
      </c>
      <c r="C269" s="4">
        <v>8</v>
      </c>
      <c r="D269" s="4">
        <v>0</v>
      </c>
      <c r="E269" s="40" t="s">
        <v>554</v>
      </c>
      <c r="F269" s="41" t="s">
        <v>193</v>
      </c>
      <c r="G269" s="87">
        <f t="shared" si="4"/>
        <v>0</v>
      </c>
      <c r="H269" s="81">
        <v>0</v>
      </c>
      <c r="I269" s="81">
        <v>0</v>
      </c>
    </row>
    <row r="270" spans="1:9" s="42" customFormat="1" ht="10.5" customHeight="1" hidden="1">
      <c r="A270" s="17"/>
      <c r="B270" s="4"/>
      <c r="C270" s="4"/>
      <c r="D270" s="4"/>
      <c r="E270" s="38" t="s">
        <v>279</v>
      </c>
      <c r="F270" s="41"/>
      <c r="G270" s="87">
        <f t="shared" si="4"/>
        <v>0</v>
      </c>
      <c r="H270" s="82"/>
      <c r="I270" s="82"/>
    </row>
    <row r="271" spans="1:9" ht="18">
      <c r="A271" s="17">
        <v>2981</v>
      </c>
      <c r="B271" s="4" t="s">
        <v>241</v>
      </c>
      <c r="C271" s="4">
        <v>8</v>
      </c>
      <c r="D271" s="4">
        <v>1</v>
      </c>
      <c r="E271" s="38" t="s">
        <v>554</v>
      </c>
      <c r="F271" s="45" t="s">
        <v>194</v>
      </c>
      <c r="G271" s="87">
        <f t="shared" si="4"/>
        <v>0</v>
      </c>
      <c r="H271" s="81"/>
      <c r="I271" s="81"/>
    </row>
    <row r="272" spans="1:9" s="37" customFormat="1" ht="35.25" customHeight="1">
      <c r="A272" s="34">
        <v>3000</v>
      </c>
      <c r="B272" s="4" t="s">
        <v>73</v>
      </c>
      <c r="C272" s="4">
        <v>0</v>
      </c>
      <c r="D272" s="4">
        <v>0</v>
      </c>
      <c r="E272" s="35" t="s">
        <v>555</v>
      </c>
      <c r="F272" s="46" t="s">
        <v>195</v>
      </c>
      <c r="G272" s="87">
        <f t="shared" si="4"/>
        <v>7400</v>
      </c>
      <c r="H272" s="79">
        <f>+H274+H278+H281+H284+H287+H290+H293+H296+H300</f>
        <v>7400</v>
      </c>
      <c r="I272" s="79">
        <f>+I274+I278+I281+I284+I287+I290+I293+I296+I300</f>
        <v>0</v>
      </c>
    </row>
    <row r="273" spans="1:9" ht="11.25" customHeight="1" hidden="1">
      <c r="A273" s="17"/>
      <c r="B273" s="4"/>
      <c r="C273" s="4"/>
      <c r="D273" s="4"/>
      <c r="E273" s="38" t="s">
        <v>263</v>
      </c>
      <c r="F273" s="39"/>
      <c r="G273" s="87">
        <f t="shared" si="4"/>
        <v>0</v>
      </c>
      <c r="H273" s="81"/>
      <c r="I273" s="81"/>
    </row>
    <row r="274" spans="1:9" ht="12.75" customHeight="1">
      <c r="A274" s="17">
        <v>3010</v>
      </c>
      <c r="B274" s="4" t="s">
        <v>73</v>
      </c>
      <c r="C274" s="4">
        <v>1</v>
      </c>
      <c r="D274" s="4">
        <v>0</v>
      </c>
      <c r="E274" s="40" t="s">
        <v>556</v>
      </c>
      <c r="F274" s="41" t="s">
        <v>196</v>
      </c>
      <c r="G274" s="87">
        <f t="shared" si="4"/>
        <v>0</v>
      </c>
      <c r="H274" s="81">
        <v>0</v>
      </c>
      <c r="I274" s="81">
        <v>0</v>
      </c>
    </row>
    <row r="275" spans="1:9" s="42" customFormat="1" ht="10.5" customHeight="1" hidden="1">
      <c r="A275" s="17"/>
      <c r="B275" s="4"/>
      <c r="C275" s="4"/>
      <c r="D275" s="4"/>
      <c r="E275" s="38" t="s">
        <v>279</v>
      </c>
      <c r="F275" s="41"/>
      <c r="G275" s="87">
        <f t="shared" si="4"/>
        <v>0</v>
      </c>
      <c r="H275" s="82"/>
      <c r="I275" s="82"/>
    </row>
    <row r="276" spans="1:9" ht="18">
      <c r="A276" s="17">
        <v>3011</v>
      </c>
      <c r="B276" s="4" t="s">
        <v>73</v>
      </c>
      <c r="C276" s="4">
        <v>1</v>
      </c>
      <c r="D276" s="4">
        <v>1</v>
      </c>
      <c r="E276" s="38" t="s">
        <v>557</v>
      </c>
      <c r="F276" s="45" t="s">
        <v>197</v>
      </c>
      <c r="G276" s="87">
        <f t="shared" si="4"/>
        <v>0</v>
      </c>
      <c r="H276" s="81"/>
      <c r="I276" s="81"/>
    </row>
    <row r="277" spans="1:9" ht="18">
      <c r="A277" s="17">
        <v>3012</v>
      </c>
      <c r="B277" s="4" t="s">
        <v>73</v>
      </c>
      <c r="C277" s="4">
        <v>1</v>
      </c>
      <c r="D277" s="4">
        <v>2</v>
      </c>
      <c r="E277" s="38" t="s">
        <v>558</v>
      </c>
      <c r="F277" s="45" t="s">
        <v>198</v>
      </c>
      <c r="G277" s="87">
        <f t="shared" si="4"/>
        <v>0</v>
      </c>
      <c r="H277" s="81"/>
      <c r="I277" s="81"/>
    </row>
    <row r="278" spans="1:9" ht="11.25" customHeight="1">
      <c r="A278" s="17">
        <v>3020</v>
      </c>
      <c r="B278" s="4" t="s">
        <v>73</v>
      </c>
      <c r="C278" s="4">
        <v>2</v>
      </c>
      <c r="D278" s="4">
        <v>0</v>
      </c>
      <c r="E278" s="40" t="s">
        <v>559</v>
      </c>
      <c r="F278" s="41" t="s">
        <v>199</v>
      </c>
      <c r="G278" s="87">
        <f t="shared" si="4"/>
        <v>0</v>
      </c>
      <c r="H278" s="81">
        <v>0</v>
      </c>
      <c r="I278" s="81">
        <v>0</v>
      </c>
    </row>
    <row r="279" spans="1:9" s="42" customFormat="1" ht="10.5" customHeight="1" hidden="1">
      <c r="A279" s="17"/>
      <c r="B279" s="4"/>
      <c r="C279" s="4"/>
      <c r="D279" s="4"/>
      <c r="E279" s="38" t="s">
        <v>279</v>
      </c>
      <c r="F279" s="41"/>
      <c r="G279" s="87">
        <f t="shared" si="4"/>
        <v>0</v>
      </c>
      <c r="H279" s="82"/>
      <c r="I279" s="82"/>
    </row>
    <row r="280" spans="1:9" ht="18">
      <c r="A280" s="17">
        <v>3021</v>
      </c>
      <c r="B280" s="4" t="s">
        <v>73</v>
      </c>
      <c r="C280" s="4">
        <v>2</v>
      </c>
      <c r="D280" s="4">
        <v>1</v>
      </c>
      <c r="E280" s="38" t="s">
        <v>559</v>
      </c>
      <c r="F280" s="45" t="s">
        <v>200</v>
      </c>
      <c r="G280" s="87">
        <f t="shared" si="4"/>
        <v>0</v>
      </c>
      <c r="H280" s="81"/>
      <c r="I280" s="81"/>
    </row>
    <row r="281" spans="1:9" ht="12.75" customHeight="1">
      <c r="A281" s="17">
        <v>3030</v>
      </c>
      <c r="B281" s="4" t="s">
        <v>73</v>
      </c>
      <c r="C281" s="4">
        <v>3</v>
      </c>
      <c r="D281" s="4">
        <v>0</v>
      </c>
      <c r="E281" s="40" t="s">
        <v>560</v>
      </c>
      <c r="F281" s="41" t="s">
        <v>68</v>
      </c>
      <c r="G281" s="87">
        <f t="shared" si="4"/>
        <v>3000</v>
      </c>
      <c r="H281" s="81">
        <f>H283</f>
        <v>3000</v>
      </c>
      <c r="I281" s="81">
        <v>0</v>
      </c>
    </row>
    <row r="282" spans="1:9" s="42" customFormat="1" ht="18" customHeight="1" hidden="1">
      <c r="A282" s="17"/>
      <c r="B282" s="4"/>
      <c r="C282" s="4"/>
      <c r="D282" s="4"/>
      <c r="E282" s="38" t="s">
        <v>279</v>
      </c>
      <c r="F282" s="41"/>
      <c r="G282" s="87">
        <f t="shared" si="4"/>
        <v>0</v>
      </c>
      <c r="H282" s="82"/>
      <c r="I282" s="82"/>
    </row>
    <row r="283" spans="1:9" s="42" customFormat="1" ht="18">
      <c r="A283" s="17">
        <v>3031</v>
      </c>
      <c r="B283" s="4" t="s">
        <v>73</v>
      </c>
      <c r="C283" s="4">
        <v>3</v>
      </c>
      <c r="D283" s="4" t="s">
        <v>248</v>
      </c>
      <c r="E283" s="38" t="s">
        <v>560</v>
      </c>
      <c r="F283" s="41"/>
      <c r="G283" s="87">
        <f t="shared" si="4"/>
        <v>3000</v>
      </c>
      <c r="H283" s="82">
        <v>3000</v>
      </c>
      <c r="I283" s="82"/>
    </row>
    <row r="284" spans="1:9" ht="12.75" customHeight="1">
      <c r="A284" s="17">
        <v>3040</v>
      </c>
      <c r="B284" s="4" t="s">
        <v>73</v>
      </c>
      <c r="C284" s="4">
        <v>4</v>
      </c>
      <c r="D284" s="4">
        <v>0</v>
      </c>
      <c r="E284" s="40" t="s">
        <v>561</v>
      </c>
      <c r="F284" s="41" t="s">
        <v>69</v>
      </c>
      <c r="G284" s="87">
        <f t="shared" si="4"/>
        <v>2000</v>
      </c>
      <c r="H284" s="81">
        <f>H286</f>
        <v>2000</v>
      </c>
      <c r="I284" s="81">
        <v>0</v>
      </c>
    </row>
    <row r="285" spans="1:9" s="42" customFormat="1" ht="10.5" customHeight="1" hidden="1">
      <c r="A285" s="17"/>
      <c r="B285" s="4"/>
      <c r="C285" s="4"/>
      <c r="D285" s="4"/>
      <c r="E285" s="38" t="s">
        <v>279</v>
      </c>
      <c r="F285" s="41"/>
      <c r="G285" s="87">
        <f t="shared" si="4"/>
        <v>0</v>
      </c>
      <c r="H285" s="82"/>
      <c r="I285" s="82"/>
    </row>
    <row r="286" spans="1:9" ht="18">
      <c r="A286" s="17">
        <v>3041</v>
      </c>
      <c r="B286" s="4" t="s">
        <v>73</v>
      </c>
      <c r="C286" s="4">
        <v>4</v>
      </c>
      <c r="D286" s="4">
        <v>1</v>
      </c>
      <c r="E286" s="38" t="s">
        <v>561</v>
      </c>
      <c r="F286" s="45" t="s">
        <v>70</v>
      </c>
      <c r="G286" s="87">
        <f t="shared" si="4"/>
        <v>2000</v>
      </c>
      <c r="H286" s="81">
        <v>2000</v>
      </c>
      <c r="I286" s="81"/>
    </row>
    <row r="287" spans="1:9" ht="12" customHeight="1">
      <c r="A287" s="17">
        <v>3050</v>
      </c>
      <c r="B287" s="4" t="s">
        <v>73</v>
      </c>
      <c r="C287" s="4">
        <v>5</v>
      </c>
      <c r="D287" s="4">
        <v>0</v>
      </c>
      <c r="E287" s="40" t="s">
        <v>562</v>
      </c>
      <c r="F287" s="41" t="s">
        <v>71</v>
      </c>
      <c r="G287" s="87">
        <f t="shared" si="4"/>
        <v>0</v>
      </c>
      <c r="H287" s="81">
        <v>0</v>
      </c>
      <c r="I287" s="81">
        <v>0</v>
      </c>
    </row>
    <row r="288" spans="1:9" s="42" customFormat="1" ht="10.5" customHeight="1" hidden="1">
      <c r="A288" s="17"/>
      <c r="B288" s="4"/>
      <c r="C288" s="4"/>
      <c r="D288" s="4"/>
      <c r="E288" s="38" t="s">
        <v>279</v>
      </c>
      <c r="F288" s="41"/>
      <c r="G288" s="87">
        <f t="shared" si="4"/>
        <v>0</v>
      </c>
      <c r="H288" s="82"/>
      <c r="I288" s="82"/>
    </row>
    <row r="289" spans="1:9" ht="18">
      <c r="A289" s="17">
        <v>3051</v>
      </c>
      <c r="B289" s="4" t="s">
        <v>73</v>
      </c>
      <c r="C289" s="4">
        <v>5</v>
      </c>
      <c r="D289" s="4">
        <v>1</v>
      </c>
      <c r="E289" s="38" t="s">
        <v>562</v>
      </c>
      <c r="F289" s="45" t="s">
        <v>71</v>
      </c>
      <c r="G289" s="87">
        <f t="shared" si="4"/>
        <v>0</v>
      </c>
      <c r="H289" s="81"/>
      <c r="I289" s="81"/>
    </row>
    <row r="290" spans="1:9" ht="14.25" customHeight="1">
      <c r="A290" s="17">
        <v>3060</v>
      </c>
      <c r="B290" s="4" t="s">
        <v>73</v>
      </c>
      <c r="C290" s="4">
        <v>6</v>
      </c>
      <c r="D290" s="4">
        <v>0</v>
      </c>
      <c r="E290" s="40" t="s">
        <v>563</v>
      </c>
      <c r="F290" s="41" t="s">
        <v>72</v>
      </c>
      <c r="G290" s="87">
        <f t="shared" si="4"/>
        <v>0</v>
      </c>
      <c r="H290" s="81">
        <v>0</v>
      </c>
      <c r="I290" s="81">
        <v>0</v>
      </c>
    </row>
    <row r="291" spans="1:9" s="42" customFormat="1" ht="10.5" customHeight="1" hidden="1">
      <c r="A291" s="17"/>
      <c r="B291" s="4"/>
      <c r="C291" s="4"/>
      <c r="D291" s="4"/>
      <c r="E291" s="38" t="s">
        <v>279</v>
      </c>
      <c r="F291" s="41"/>
      <c r="G291" s="87">
        <f t="shared" si="4"/>
        <v>0</v>
      </c>
      <c r="H291" s="82"/>
      <c r="I291" s="82"/>
    </row>
    <row r="292" spans="1:9" ht="11.25" customHeight="1">
      <c r="A292" s="17">
        <v>3061</v>
      </c>
      <c r="B292" s="4" t="s">
        <v>73</v>
      </c>
      <c r="C292" s="4">
        <v>6</v>
      </c>
      <c r="D292" s="4">
        <v>1</v>
      </c>
      <c r="E292" s="38" t="s">
        <v>563</v>
      </c>
      <c r="F292" s="45" t="s">
        <v>72</v>
      </c>
      <c r="G292" s="87">
        <f t="shared" si="4"/>
        <v>0</v>
      </c>
      <c r="H292" s="81"/>
      <c r="I292" s="81"/>
    </row>
    <row r="293" spans="1:9" ht="22.5" customHeight="1">
      <c r="A293" s="17">
        <v>3070</v>
      </c>
      <c r="B293" s="4" t="s">
        <v>73</v>
      </c>
      <c r="C293" s="4">
        <v>7</v>
      </c>
      <c r="D293" s="4">
        <v>0</v>
      </c>
      <c r="E293" s="40" t="s">
        <v>564</v>
      </c>
      <c r="F293" s="41" t="s">
        <v>126</v>
      </c>
      <c r="G293" s="87">
        <f t="shared" si="4"/>
        <v>2400</v>
      </c>
      <c r="H293" s="81">
        <f>H295</f>
        <v>2400</v>
      </c>
      <c r="I293" s="81">
        <v>0</v>
      </c>
    </row>
    <row r="294" spans="1:9" s="42" customFormat="1" ht="9" customHeight="1" hidden="1">
      <c r="A294" s="17"/>
      <c r="B294" s="4"/>
      <c r="C294" s="4"/>
      <c r="D294" s="4"/>
      <c r="E294" s="38" t="s">
        <v>279</v>
      </c>
      <c r="F294" s="41"/>
      <c r="G294" s="87">
        <f t="shared" si="4"/>
        <v>0</v>
      </c>
      <c r="H294" s="82"/>
      <c r="I294" s="82"/>
    </row>
    <row r="295" spans="1:9" ht="25.5">
      <c r="A295" s="17">
        <v>3071</v>
      </c>
      <c r="B295" s="4" t="s">
        <v>73</v>
      </c>
      <c r="C295" s="4">
        <v>7</v>
      </c>
      <c r="D295" s="4">
        <v>1</v>
      </c>
      <c r="E295" s="38" t="s">
        <v>564</v>
      </c>
      <c r="F295" s="45" t="s">
        <v>171</v>
      </c>
      <c r="G295" s="87">
        <f t="shared" si="4"/>
        <v>2400</v>
      </c>
      <c r="H295" s="81">
        <v>2400</v>
      </c>
      <c r="I295" s="81"/>
    </row>
    <row r="296" spans="1:9" ht="22.5" customHeight="1">
      <c r="A296" s="17">
        <v>3080</v>
      </c>
      <c r="B296" s="4" t="s">
        <v>73</v>
      </c>
      <c r="C296" s="4">
        <v>8</v>
      </c>
      <c r="D296" s="4">
        <v>0</v>
      </c>
      <c r="E296" s="40" t="s">
        <v>565</v>
      </c>
      <c r="F296" s="41" t="s">
        <v>172</v>
      </c>
      <c r="G296" s="87">
        <f t="shared" si="4"/>
        <v>0</v>
      </c>
      <c r="H296" s="81">
        <v>0</v>
      </c>
      <c r="I296" s="81">
        <v>0</v>
      </c>
    </row>
    <row r="297" spans="1:9" s="42" customFormat="1" ht="10.5" customHeight="1" hidden="1">
      <c r="A297" s="17"/>
      <c r="B297" s="4"/>
      <c r="C297" s="4"/>
      <c r="D297" s="4"/>
      <c r="E297" s="38" t="s">
        <v>279</v>
      </c>
      <c r="F297" s="41"/>
      <c r="G297" s="87">
        <f t="shared" si="4"/>
        <v>0</v>
      </c>
      <c r="H297" s="82"/>
      <c r="I297" s="82"/>
    </row>
    <row r="298" spans="1:9" ht="21.75" customHeight="1">
      <c r="A298" s="17">
        <v>3081</v>
      </c>
      <c r="B298" s="4" t="s">
        <v>73</v>
      </c>
      <c r="C298" s="4">
        <v>8</v>
      </c>
      <c r="D298" s="4">
        <v>1</v>
      </c>
      <c r="E298" s="38" t="s">
        <v>565</v>
      </c>
      <c r="F298" s="45" t="s">
        <v>173</v>
      </c>
      <c r="G298" s="87">
        <f t="shared" si="4"/>
        <v>0</v>
      </c>
      <c r="H298" s="81"/>
      <c r="I298" s="81"/>
    </row>
    <row r="299" spans="1:9" s="42" customFormat="1" ht="10.5" customHeight="1" hidden="1">
      <c r="A299" s="17"/>
      <c r="B299" s="4"/>
      <c r="C299" s="4"/>
      <c r="D299" s="4"/>
      <c r="E299" s="38" t="s">
        <v>279</v>
      </c>
      <c r="F299" s="41"/>
      <c r="G299" s="87">
        <f t="shared" si="4"/>
        <v>0</v>
      </c>
      <c r="H299" s="82"/>
      <c r="I299" s="82"/>
    </row>
    <row r="300" spans="1:9" ht="12" customHeight="1">
      <c r="A300" s="17">
        <v>3090</v>
      </c>
      <c r="B300" s="4" t="s">
        <v>73</v>
      </c>
      <c r="C300" s="4">
        <v>9</v>
      </c>
      <c r="D300" s="4">
        <v>0</v>
      </c>
      <c r="E300" s="40" t="s">
        <v>566</v>
      </c>
      <c r="F300" s="41" t="s">
        <v>174</v>
      </c>
      <c r="G300" s="87">
        <f t="shared" si="4"/>
        <v>0</v>
      </c>
      <c r="H300" s="81">
        <v>0</v>
      </c>
      <c r="I300" s="81">
        <v>0</v>
      </c>
    </row>
    <row r="301" spans="1:9" s="42" customFormat="1" ht="10.5" customHeight="1" hidden="1">
      <c r="A301" s="17"/>
      <c r="B301" s="4"/>
      <c r="C301" s="4"/>
      <c r="D301" s="4"/>
      <c r="E301" s="38" t="s">
        <v>279</v>
      </c>
      <c r="F301" s="41"/>
      <c r="G301" s="87">
        <f t="shared" si="4"/>
        <v>0</v>
      </c>
      <c r="H301" s="82"/>
      <c r="I301" s="82"/>
    </row>
    <row r="302" spans="1:9" ht="11.25" customHeight="1">
      <c r="A302" s="17">
        <v>3091</v>
      </c>
      <c r="B302" s="4" t="s">
        <v>73</v>
      </c>
      <c r="C302" s="4">
        <v>9</v>
      </c>
      <c r="D302" s="4">
        <v>1</v>
      </c>
      <c r="E302" s="38" t="s">
        <v>566</v>
      </c>
      <c r="F302" s="45" t="s">
        <v>175</v>
      </c>
      <c r="G302" s="87">
        <f t="shared" si="4"/>
        <v>0</v>
      </c>
      <c r="H302" s="81"/>
      <c r="I302" s="81"/>
    </row>
    <row r="303" spans="1:9" ht="24" customHeight="1">
      <c r="A303" s="17">
        <v>3092</v>
      </c>
      <c r="B303" s="4" t="s">
        <v>73</v>
      </c>
      <c r="C303" s="4">
        <v>9</v>
      </c>
      <c r="D303" s="4">
        <v>2</v>
      </c>
      <c r="E303" s="38" t="s">
        <v>567</v>
      </c>
      <c r="F303" s="45"/>
      <c r="G303" s="87">
        <f t="shared" si="4"/>
        <v>0</v>
      </c>
      <c r="H303" s="81"/>
      <c r="I303" s="81"/>
    </row>
    <row r="304" spans="1:9" s="37" customFormat="1" ht="31.5" customHeight="1">
      <c r="A304" s="34">
        <v>3100</v>
      </c>
      <c r="B304" s="4" t="s">
        <v>74</v>
      </c>
      <c r="C304" s="4">
        <v>0</v>
      </c>
      <c r="D304" s="4">
        <v>0</v>
      </c>
      <c r="E304" s="46" t="s">
        <v>568</v>
      </c>
      <c r="F304" s="46"/>
      <c r="G304" s="87">
        <f>G306</f>
        <v>22561.1092</v>
      </c>
      <c r="H304" s="81">
        <f>H306</f>
        <v>58151.88</v>
      </c>
      <c r="I304" s="81">
        <v>0</v>
      </c>
    </row>
    <row r="305" spans="1:9" ht="11.25" customHeight="1" hidden="1">
      <c r="A305" s="17"/>
      <c r="B305" s="4"/>
      <c r="C305" s="4"/>
      <c r="D305" s="4"/>
      <c r="E305" s="38" t="s">
        <v>263</v>
      </c>
      <c r="F305" s="39"/>
      <c r="G305" s="87">
        <f>H307-'ekamut-14.04'!D138</f>
        <v>22561.129199999996</v>
      </c>
      <c r="H305" s="81"/>
      <c r="I305" s="81"/>
    </row>
    <row r="306" spans="1:9" ht="18">
      <c r="A306" s="17">
        <v>3110</v>
      </c>
      <c r="B306" s="51" t="s">
        <v>74</v>
      </c>
      <c r="C306" s="51">
        <v>1</v>
      </c>
      <c r="D306" s="51">
        <v>0</v>
      </c>
      <c r="E306" s="49" t="s">
        <v>569</v>
      </c>
      <c r="F306" s="45"/>
      <c r="G306" s="87">
        <f>G308</f>
        <v>22561.1092</v>
      </c>
      <c r="H306" s="81">
        <f>H308</f>
        <v>58151.88</v>
      </c>
      <c r="I306" s="81">
        <v>0</v>
      </c>
    </row>
    <row r="307" spans="1:9" s="42" customFormat="1" ht="18" customHeight="1" hidden="1">
      <c r="A307" s="17"/>
      <c r="B307" s="4"/>
      <c r="C307" s="4"/>
      <c r="D307" s="4"/>
      <c r="E307" s="38" t="s">
        <v>279</v>
      </c>
      <c r="F307" s="41"/>
      <c r="G307" s="87" t="e">
        <f>H309-'ekamut-14.04'!#REF!</f>
        <v>#REF!</v>
      </c>
      <c r="H307" s="81">
        <f>22561.1292+'ekamut-14.04'!D138</f>
        <v>34561.129199999996</v>
      </c>
      <c r="I307" s="82"/>
    </row>
    <row r="308" spans="1:9" ht="18">
      <c r="A308" s="17">
        <v>3112</v>
      </c>
      <c r="B308" s="51" t="s">
        <v>74</v>
      </c>
      <c r="C308" s="51">
        <v>1</v>
      </c>
      <c r="D308" s="51">
        <v>2</v>
      </c>
      <c r="E308" s="50" t="s">
        <v>570</v>
      </c>
      <c r="F308" s="45"/>
      <c r="G308" s="87">
        <f>H308-'ekamut-14.04'!D137</f>
        <v>22561.1092</v>
      </c>
      <c r="H308" s="81">
        <f>22561.1092+'ekamut-14.04'!D137</f>
        <v>58151.88</v>
      </c>
      <c r="I308" s="81"/>
    </row>
    <row r="309" spans="2:4" ht="18">
      <c r="B309" s="52"/>
      <c r="C309" s="53"/>
      <c r="D309" s="54"/>
    </row>
    <row r="310" spans="2:4" ht="18">
      <c r="B310" s="55"/>
      <c r="C310" s="53"/>
      <c r="D310" s="54"/>
    </row>
    <row r="311" spans="2:5" ht="18">
      <c r="B311" s="55"/>
      <c r="C311" s="53"/>
      <c r="D311" s="54"/>
      <c r="E311" s="23"/>
    </row>
    <row r="312" spans="2:4" ht="18">
      <c r="B312" s="55"/>
      <c r="C312" s="56"/>
      <c r="D312" s="57"/>
    </row>
  </sheetData>
  <sheetProtection/>
  <mergeCells count="10">
    <mergeCell ref="A5:A6"/>
    <mergeCell ref="E5:E6"/>
    <mergeCell ref="A1:H1"/>
    <mergeCell ref="A2:H2"/>
    <mergeCell ref="F5:F6"/>
    <mergeCell ref="G5:G6"/>
    <mergeCell ref="B5:B6"/>
    <mergeCell ref="C5:C6"/>
    <mergeCell ref="D5:D6"/>
    <mergeCell ref="H5:I5"/>
  </mergeCells>
  <printOptions/>
  <pageMargins left="0.2" right="0.17" top="0.19" bottom="0.25" header="0.17" footer="0.24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2020-05-21T09:09:20Z</cp:lastPrinted>
  <dcterms:created xsi:type="dcterms:W3CDTF">1996-10-14T23:33:28Z</dcterms:created>
  <dcterms:modified xsi:type="dcterms:W3CDTF">2021-04-16T09:21:28Z</dcterms:modified>
  <cp:category/>
  <cp:version/>
  <cp:contentType/>
  <cp:contentStatus/>
</cp:coreProperties>
</file>